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E:\data\Royal Alfred Yacht Club\2015\Bloomsday Regatta\"/>
    </mc:Choice>
  </mc:AlternateContent>
  <bookViews>
    <workbookView xWindow="0" yWindow="0" windowWidth="24000" windowHeight="9735"/>
  </bookViews>
  <sheets>
    <sheet name="Course A IRC" sheetId="1" r:id="rId1"/>
    <sheet name="Course A ECHO" sheetId="2" r:id="rId2"/>
  </sheets>
  <calcPr calcId="152511"/>
</workbook>
</file>

<file path=xl/calcChain.xml><?xml version="1.0" encoding="utf-8"?>
<calcChain xmlns="http://schemas.openxmlformats.org/spreadsheetml/2006/main">
  <c r="R30" i="2" l="1"/>
  <c r="R29" i="2"/>
  <c r="R28" i="2"/>
  <c r="R27" i="2"/>
  <c r="R26" i="2"/>
  <c r="R25" i="2"/>
  <c r="R24" i="2"/>
  <c r="R23" i="2"/>
  <c r="R22" i="2"/>
  <c r="R21" i="2"/>
  <c r="R71" i="1" l="1"/>
  <c r="R70" i="1"/>
  <c r="R69" i="1"/>
  <c r="R68" i="1"/>
  <c r="R67" i="1"/>
  <c r="R66" i="1"/>
  <c r="R43" i="1"/>
  <c r="R42" i="1"/>
  <c r="R41" i="1"/>
  <c r="R40" i="1"/>
  <c r="R39" i="1"/>
  <c r="R38" i="1"/>
  <c r="M31" i="1"/>
  <c r="O31" i="1"/>
  <c r="S69" i="1" l="1"/>
  <c r="S67" i="1"/>
  <c r="S71" i="1"/>
  <c r="S68" i="1"/>
  <c r="S70" i="1"/>
  <c r="S66" i="1"/>
  <c r="S39" i="1"/>
  <c r="S43" i="1"/>
  <c r="S40" i="1"/>
  <c r="S42" i="1"/>
  <c r="S41" i="1"/>
  <c r="S38" i="1"/>
  <c r="P31" i="1"/>
  <c r="G29" i="1" l="1"/>
  <c r="G31" i="1"/>
  <c r="I31" i="1"/>
  <c r="J31" i="1" l="1"/>
  <c r="G83" i="1" l="1"/>
  <c r="O89" i="1"/>
  <c r="M89" i="1"/>
  <c r="I89" i="1"/>
  <c r="G89" i="1"/>
  <c r="O88" i="1"/>
  <c r="M88" i="1"/>
  <c r="I88" i="1"/>
  <c r="G88" i="1"/>
  <c r="O87" i="1"/>
  <c r="M87" i="1"/>
  <c r="I87" i="1"/>
  <c r="G87" i="1"/>
  <c r="O86" i="1"/>
  <c r="M86" i="1"/>
  <c r="I86" i="1"/>
  <c r="G86" i="1"/>
  <c r="O85" i="1"/>
  <c r="M85" i="1"/>
  <c r="I85" i="1"/>
  <c r="G85" i="1"/>
  <c r="O84" i="1"/>
  <c r="M84" i="1"/>
  <c r="I84" i="1"/>
  <c r="G84" i="1"/>
  <c r="O83" i="1"/>
  <c r="M83" i="1"/>
  <c r="I83" i="1"/>
  <c r="G52" i="1"/>
  <c r="O57" i="1"/>
  <c r="M57" i="1"/>
  <c r="I57" i="1"/>
  <c r="G57" i="1"/>
  <c r="O56" i="1"/>
  <c r="M56" i="1"/>
  <c r="I56" i="1"/>
  <c r="G56" i="1"/>
  <c r="O55" i="1"/>
  <c r="M55" i="1"/>
  <c r="I55" i="1"/>
  <c r="G55" i="1"/>
  <c r="O54" i="1"/>
  <c r="M54" i="1"/>
  <c r="I54" i="1"/>
  <c r="G54" i="1"/>
  <c r="O53" i="1"/>
  <c r="M53" i="1"/>
  <c r="I53" i="1"/>
  <c r="G53" i="1"/>
  <c r="O52" i="1"/>
  <c r="M52" i="1"/>
  <c r="I52" i="1"/>
  <c r="G21" i="1"/>
  <c r="M30" i="1"/>
  <c r="M29" i="1"/>
  <c r="M28" i="1"/>
  <c r="M27" i="1"/>
  <c r="M26" i="1"/>
  <c r="M25" i="1"/>
  <c r="M24" i="1"/>
  <c r="M23" i="1"/>
  <c r="M22" i="1"/>
  <c r="M21" i="1"/>
  <c r="P21" i="1" s="1"/>
  <c r="G30" i="1"/>
  <c r="G28" i="1"/>
  <c r="G27" i="1"/>
  <c r="G26" i="1"/>
  <c r="G25" i="1"/>
  <c r="G24" i="1"/>
  <c r="G23" i="1"/>
  <c r="G22" i="1"/>
  <c r="O30" i="1"/>
  <c r="I30" i="1"/>
  <c r="O29" i="1"/>
  <c r="I29" i="1"/>
  <c r="O28" i="1"/>
  <c r="I28" i="1"/>
  <c r="O27" i="1"/>
  <c r="I27" i="1"/>
  <c r="O26" i="1"/>
  <c r="I26" i="1"/>
  <c r="O25" i="1"/>
  <c r="I25" i="1"/>
  <c r="O24" i="1"/>
  <c r="I24" i="1"/>
  <c r="O23" i="1"/>
  <c r="I23" i="1"/>
  <c r="O22" i="1"/>
  <c r="I22" i="1"/>
  <c r="O21" i="1"/>
  <c r="I21" i="1"/>
  <c r="O11" i="1"/>
  <c r="M11" i="1"/>
  <c r="I11" i="1"/>
  <c r="G11" i="1"/>
  <c r="O10" i="1"/>
  <c r="M10" i="1"/>
  <c r="I10" i="1"/>
  <c r="G10" i="1"/>
  <c r="P55" i="1" l="1"/>
  <c r="P23" i="1"/>
  <c r="P10" i="1"/>
  <c r="J24" i="1"/>
  <c r="J22" i="1"/>
  <c r="J26" i="1"/>
  <c r="J83" i="1"/>
  <c r="P86" i="1"/>
  <c r="P88" i="1"/>
  <c r="P57" i="1"/>
  <c r="P83" i="1"/>
  <c r="J84" i="1"/>
  <c r="J85" i="1"/>
  <c r="J87" i="1"/>
  <c r="J89" i="1"/>
  <c r="P26" i="1"/>
  <c r="J52" i="1"/>
  <c r="J86" i="1"/>
  <c r="J88" i="1"/>
  <c r="P84" i="1"/>
  <c r="P85" i="1"/>
  <c r="P87" i="1"/>
  <c r="P89" i="1"/>
  <c r="J10" i="1"/>
  <c r="P11" i="1"/>
  <c r="J53" i="1"/>
  <c r="J54" i="1"/>
  <c r="J55" i="1"/>
  <c r="J56" i="1"/>
  <c r="J57" i="1"/>
  <c r="J25" i="1"/>
  <c r="P29" i="1"/>
  <c r="J27" i="1"/>
  <c r="P27" i="1"/>
  <c r="P28" i="1"/>
  <c r="J30" i="1"/>
  <c r="J21" i="1"/>
  <c r="P52" i="1"/>
  <c r="P53" i="1"/>
  <c r="P54" i="1"/>
  <c r="P56" i="1"/>
  <c r="P30" i="1"/>
  <c r="J28" i="1"/>
  <c r="P24" i="1"/>
  <c r="J11" i="1"/>
  <c r="P25" i="1"/>
  <c r="P22" i="1"/>
  <c r="J23" i="1"/>
  <c r="J29" i="1"/>
  <c r="Q31" i="1" l="1"/>
  <c r="K31" i="1"/>
  <c r="K21" i="1"/>
  <c r="K27" i="1"/>
  <c r="Q86" i="1"/>
  <c r="K28" i="1"/>
  <c r="K26" i="1"/>
  <c r="K29" i="1"/>
  <c r="K22" i="1"/>
  <c r="K30" i="1"/>
  <c r="K23" i="1"/>
  <c r="K25" i="1"/>
  <c r="K24" i="1"/>
  <c r="K86" i="1"/>
  <c r="K88" i="1"/>
  <c r="K83" i="1"/>
  <c r="Q84" i="1"/>
  <c r="Q85" i="1"/>
  <c r="K87" i="1"/>
  <c r="K85" i="1"/>
  <c r="Q83" i="1"/>
  <c r="K84" i="1"/>
  <c r="Q89" i="1"/>
  <c r="K54" i="1"/>
  <c r="Q88" i="1"/>
  <c r="K89" i="1"/>
  <c r="Q87" i="1"/>
  <c r="K52" i="1"/>
  <c r="K57" i="1"/>
  <c r="K56" i="1"/>
  <c r="K53" i="1"/>
  <c r="K55" i="1"/>
  <c r="Q10" i="1"/>
  <c r="Q11" i="1"/>
  <c r="K11" i="1"/>
  <c r="K10" i="1"/>
  <c r="Q26" i="1"/>
  <c r="Q24" i="1"/>
  <c r="Q25" i="1"/>
  <c r="Q23" i="1"/>
  <c r="Q29" i="1"/>
  <c r="Q21" i="1"/>
  <c r="Q30" i="1"/>
  <c r="Q22" i="1"/>
  <c r="Q28" i="1"/>
  <c r="Q27" i="1"/>
  <c r="R55" i="1" l="1"/>
  <c r="R31" i="1"/>
  <c r="R86" i="1"/>
  <c r="R85" i="1"/>
  <c r="R53" i="1"/>
  <c r="R88" i="1"/>
  <c r="R87" i="1"/>
  <c r="R83" i="1"/>
  <c r="R57" i="1"/>
  <c r="R52" i="1"/>
  <c r="R54" i="1"/>
  <c r="R89" i="1"/>
  <c r="R84" i="1"/>
  <c r="R56" i="1"/>
  <c r="R10" i="1"/>
  <c r="R22" i="1"/>
  <c r="R23" i="1"/>
  <c r="R27" i="1"/>
  <c r="R30" i="1"/>
  <c r="R25" i="1"/>
  <c r="R24" i="1"/>
  <c r="R29" i="1"/>
  <c r="R11" i="1"/>
  <c r="R28" i="1"/>
  <c r="R21" i="1"/>
  <c r="R26" i="1"/>
  <c r="S31" i="1" l="1"/>
  <c r="S86" i="1"/>
  <c r="S56" i="1"/>
  <c r="S52" i="1"/>
  <c r="S53" i="1"/>
  <c r="S54" i="1"/>
  <c r="S57" i="1"/>
  <c r="S55" i="1"/>
  <c r="S88" i="1"/>
  <c r="S85" i="1"/>
  <c r="S87" i="1"/>
  <c r="S83" i="1"/>
  <c r="S84" i="1"/>
  <c r="S89" i="1"/>
  <c r="S22" i="1"/>
  <c r="S30" i="1"/>
  <c r="S27" i="1"/>
  <c r="S28" i="1"/>
  <c r="S23" i="1"/>
  <c r="S26" i="1"/>
  <c r="S24" i="1"/>
  <c r="S29" i="1"/>
  <c r="S25" i="1"/>
  <c r="S10" i="1"/>
  <c r="S11" i="1"/>
  <c r="S21" i="1"/>
</calcChain>
</file>

<file path=xl/sharedStrings.xml><?xml version="1.0" encoding="utf-8"?>
<sst xmlns="http://schemas.openxmlformats.org/spreadsheetml/2006/main" count="323" uniqueCount="88">
  <si>
    <t>CRUISERS 0</t>
  </si>
  <si>
    <t>Sail Nos:</t>
  </si>
  <si>
    <t>Boat Name:</t>
  </si>
  <si>
    <t>IRC</t>
  </si>
  <si>
    <t>Echo</t>
  </si>
  <si>
    <t>Tsunami</t>
  </si>
  <si>
    <t>Crazy Horse</t>
  </si>
  <si>
    <t>CRUISERS 1</t>
  </si>
  <si>
    <t>Prima Luce</t>
  </si>
  <si>
    <t>GBR 2620L</t>
  </si>
  <si>
    <t>Gringo</t>
  </si>
  <si>
    <t>Adrenalin</t>
  </si>
  <si>
    <t xml:space="preserve">Bon Example </t>
  </si>
  <si>
    <t>Boomerang</t>
  </si>
  <si>
    <t>Bam</t>
  </si>
  <si>
    <t>BEN 31.7</t>
  </si>
  <si>
    <t>Prospect</t>
  </si>
  <si>
    <t>Bluefin Two</t>
  </si>
  <si>
    <t>Attitude</t>
  </si>
  <si>
    <t>Extreme Reality</t>
  </si>
  <si>
    <t>Levante</t>
  </si>
  <si>
    <t>CRUISERS 2</t>
  </si>
  <si>
    <t>Peridot</t>
  </si>
  <si>
    <t>Black Sheep</t>
  </si>
  <si>
    <t>Borraine</t>
  </si>
  <si>
    <t>Jester</t>
  </si>
  <si>
    <t>Checkmate</t>
  </si>
  <si>
    <t>SIGMA 33</t>
  </si>
  <si>
    <t>Gwili Two</t>
  </si>
  <si>
    <t>Enchantress</t>
  </si>
  <si>
    <t>Leeuwin</t>
  </si>
  <si>
    <t>Popje</t>
  </si>
  <si>
    <t>White Mischief</t>
  </si>
  <si>
    <t>CRUISERS 3</t>
  </si>
  <si>
    <t>Supernova</t>
  </si>
  <si>
    <t>Cacciatore</t>
  </si>
  <si>
    <t>Saki</t>
  </si>
  <si>
    <t>Taiscealai</t>
  </si>
  <si>
    <t>Asterix</t>
  </si>
  <si>
    <t>Cri-Cri</t>
  </si>
  <si>
    <t>Quest</t>
  </si>
  <si>
    <t>Cartoon</t>
  </si>
  <si>
    <t>IRL9852</t>
  </si>
  <si>
    <t>IRL 3504</t>
  </si>
  <si>
    <t>IRL 1129</t>
  </si>
  <si>
    <t>IRL7991</t>
  </si>
  <si>
    <t>IRL 1348</t>
  </si>
  <si>
    <t>IRL 1471</t>
  </si>
  <si>
    <t>IRL9898</t>
  </si>
  <si>
    <t>IRL5109</t>
  </si>
  <si>
    <t>Jump The Gun</t>
  </si>
  <si>
    <t>Fox in Sox</t>
  </si>
  <si>
    <t>Jigamaree</t>
  </si>
  <si>
    <t>INDECISION</t>
  </si>
  <si>
    <t>Jalapeno</t>
  </si>
  <si>
    <t>IRL 6662</t>
  </si>
  <si>
    <t>IRL7317</t>
  </si>
  <si>
    <t>IRL 6909</t>
  </si>
  <si>
    <t>IRL3107</t>
  </si>
  <si>
    <t>IRL 2004</t>
  </si>
  <si>
    <t xml:space="preserve">Crazyhorse </t>
  </si>
  <si>
    <t>IRL 5795</t>
  </si>
  <si>
    <t>IRL8750</t>
  </si>
  <si>
    <t>IRL 0521</t>
  </si>
  <si>
    <t>IRL2016</t>
  </si>
  <si>
    <t>IRL1103</t>
  </si>
  <si>
    <t>GBR5507T</t>
  </si>
  <si>
    <t>BENDEMEER</t>
  </si>
  <si>
    <t>Viking</t>
  </si>
  <si>
    <t>IRL 971</t>
  </si>
  <si>
    <t>IRL4633</t>
  </si>
  <si>
    <t>Henry Leonard</t>
  </si>
  <si>
    <t>RACE 1</t>
  </si>
  <si>
    <t>Race 1 Finish Time</t>
  </si>
  <si>
    <t>Calculated Elapsed Time</t>
  </si>
  <si>
    <t>Entered Elapsed Time</t>
  </si>
  <si>
    <t>IRC Corrected Time</t>
  </si>
  <si>
    <t>IRC Position</t>
  </si>
  <si>
    <t>RACE 2</t>
  </si>
  <si>
    <t>Total Score</t>
  </si>
  <si>
    <t>Overall Position</t>
  </si>
  <si>
    <t>Race 1 Start Time</t>
  </si>
  <si>
    <t>Race 2 Start Time</t>
  </si>
  <si>
    <t>Race 2 Finish Time</t>
  </si>
  <si>
    <t xml:space="preserve"> </t>
  </si>
  <si>
    <t>ECHO</t>
  </si>
  <si>
    <t>ECHO Corrected Time</t>
  </si>
  <si>
    <t>ECHO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</si>
</sst>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left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8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0" borderId="11" xfId="0" applyNumberFormat="1" applyFont="1" applyBorder="1"/>
    <xf numFmtId="1" fontId="0" fillId="0" borderId="0" xfId="0" applyNumberFormat="1" applyBorder="1"/>
    <xf numFmtId="0" fontId="0" fillId="0" borderId="0" xfId="0" applyBorder="1"/>
    <xf numFmtId="21" fontId="0" fillId="0" borderId="0" xfId="0" applyNumberFormat="1" applyBorder="1"/>
    <xf numFmtId="0" fontId="1" fillId="0" borderId="17" xfId="0" applyNumberFormat="1" applyFont="1" applyFill="1" applyBorder="1" applyAlignment="1" applyProtection="1">
      <protection locked="0"/>
    </xf>
    <xf numFmtId="164" fontId="6" fillId="0" borderId="10" xfId="0" applyNumberFormat="1" applyFont="1" applyBorder="1"/>
    <xf numFmtId="0" fontId="1" fillId="0" borderId="17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6" fillId="0" borderId="0" xfId="0" applyFont="1" applyFill="1"/>
    <xf numFmtId="0" fontId="1" fillId="0" borderId="18" xfId="0" applyNumberFormat="1" applyFont="1" applyFill="1" applyBorder="1" applyAlignment="1" applyProtection="1">
      <protection locked="0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8" xfId="0" applyNumberFormat="1" applyFont="1" applyFill="1" applyBorder="1" applyAlignment="1" applyProtection="1">
      <protection locked="0"/>
    </xf>
    <xf numFmtId="0" fontId="6" fillId="4" borderId="5" xfId="0" applyFont="1" applyFill="1" applyBorder="1"/>
    <xf numFmtId="0" fontId="6" fillId="4" borderId="11" xfId="0" applyFont="1" applyFill="1" applyBorder="1"/>
    <xf numFmtId="0" fontId="6" fillId="4" borderId="7" xfId="0" applyFont="1" applyFill="1" applyBorder="1"/>
    <xf numFmtId="0" fontId="5" fillId="0" borderId="0" xfId="0" applyFont="1" applyFill="1" applyBorder="1"/>
    <xf numFmtId="0" fontId="1" fillId="0" borderId="17" xfId="0" applyNumberFormat="1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/>
    <xf numFmtId="0" fontId="6" fillId="4" borderId="12" xfId="0" applyFont="1" applyFill="1" applyBorder="1"/>
    <xf numFmtId="0" fontId="6" fillId="4" borderId="14" xfId="0" applyFont="1" applyFill="1" applyBorder="1"/>
    <xf numFmtId="0" fontId="6" fillId="0" borderId="0" xfId="0" applyFont="1" applyFill="1" applyBorder="1"/>
    <xf numFmtId="164" fontId="6" fillId="0" borderId="0" xfId="0" applyNumberFormat="1" applyFont="1" applyFill="1" applyBorder="1"/>
    <xf numFmtId="0" fontId="1" fillId="0" borderId="9" xfId="0" applyNumberFormat="1" applyFont="1" applyFill="1" applyBorder="1" applyAlignment="1" applyProtection="1">
      <alignment horizontal="center"/>
      <protection locked="0"/>
    </xf>
    <xf numFmtId="0" fontId="6" fillId="4" borderId="6" xfId="0" applyFont="1" applyFill="1" applyBorder="1"/>
    <xf numFmtId="1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1" fontId="0" fillId="0" borderId="1" xfId="0" applyNumberFormat="1" applyBorder="1"/>
    <xf numFmtId="1" fontId="0" fillId="0" borderId="1" xfId="0" applyNumberFormat="1" applyBorder="1"/>
    <xf numFmtId="0" fontId="0" fillId="0" borderId="1" xfId="0" applyBorder="1"/>
    <xf numFmtId="0" fontId="4" fillId="0" borderId="12" xfId="0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left"/>
      <protection locked="0"/>
    </xf>
    <xf numFmtId="0" fontId="2" fillId="0" borderId="18" xfId="0" applyNumberFormat="1" applyFont="1" applyFill="1" applyBorder="1" applyAlignment="1" applyProtection="1">
      <protection locked="0"/>
    </xf>
    <xf numFmtId="0" fontId="2" fillId="0" borderId="18" xfId="0" applyNumberFormat="1" applyFont="1" applyFill="1" applyBorder="1" applyAlignment="1" applyProtection="1">
      <alignment horizontal="center"/>
      <protection locked="0"/>
    </xf>
    <xf numFmtId="1" fontId="0" fillId="0" borderId="17" xfId="0" applyNumberFormat="1" applyBorder="1"/>
    <xf numFmtId="0" fontId="0" fillId="0" borderId="17" xfId="0" applyBorder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21" fontId="1" fillId="0" borderId="1" xfId="0" applyNumberFormat="1" applyFont="1" applyFill="1" applyBorder="1" applyAlignment="1" applyProtection="1">
      <alignment horizontal="center"/>
      <protection locked="0"/>
    </xf>
    <xf numFmtId="21" fontId="1" fillId="0" borderId="0" xfId="0" applyNumberFormat="1" applyFont="1" applyFill="1" applyBorder="1" applyAlignment="1" applyProtection="1">
      <alignment horizontal="center"/>
      <protection locked="0"/>
    </xf>
    <xf numFmtId="21" fontId="1" fillId="0" borderId="17" xfId="0" applyNumberFormat="1" applyFont="1" applyFill="1" applyBorder="1" applyAlignment="1" applyProtection="1">
      <alignment horizontal="center"/>
      <protection locked="0"/>
    </xf>
    <xf numFmtId="21" fontId="4" fillId="0" borderId="1" xfId="0" applyNumberFormat="1" applyFont="1" applyBorder="1" applyAlignment="1">
      <alignment horizontal="center" vertical="center" wrapText="1"/>
    </xf>
    <xf numFmtId="21" fontId="0" fillId="0" borderId="1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89"/>
  <sheetViews>
    <sheetView tabSelected="1" topLeftCell="A10" workbookViewId="0">
      <selection activeCell="A85" sqref="A85:XFD85"/>
    </sheetView>
  </sheetViews>
  <sheetFormatPr defaultColWidth="10" defaultRowHeight="12.75" x14ac:dyDescent="0.2"/>
  <cols>
    <col min="1" max="1" width="11" style="12" customWidth="1"/>
    <col min="2" max="2" width="11" style="13" customWidth="1"/>
    <col min="3" max="3" width="12.85546875" style="12" customWidth="1"/>
    <col min="4" max="4" width="8.7109375" style="14" customWidth="1"/>
    <col min="5" max="5" width="2.7109375" style="14" customWidth="1"/>
    <col min="6" max="6" width="10.42578125" style="14" customWidth="1"/>
    <col min="7" max="7" width="12.5703125" style="14" customWidth="1"/>
    <col min="8" max="10" width="13.28515625" style="14" customWidth="1"/>
    <col min="11" max="11" width="8.5703125" style="14" customWidth="1"/>
    <col min="12" max="12" width="13" style="14" customWidth="1"/>
    <col min="13" max="13" width="13" style="12" customWidth="1"/>
    <col min="14" max="14" width="13.28515625" style="12" customWidth="1"/>
    <col min="15" max="15" width="12.42578125" style="12" customWidth="1"/>
    <col min="16" max="16" width="14.140625" style="12" customWidth="1"/>
    <col min="17" max="16384" width="10" style="12"/>
  </cols>
  <sheetData>
    <row r="4" spans="1:19" ht="13.5" thickBot="1" x14ac:dyDescent="0.25"/>
    <row r="5" spans="1:19" ht="16.5" thickBot="1" x14ac:dyDescent="0.3">
      <c r="B5" s="30" t="s">
        <v>81</v>
      </c>
      <c r="C5" s="15">
        <v>0.4861111111111111</v>
      </c>
      <c r="L5" s="29" t="s">
        <v>82</v>
      </c>
      <c r="M5" s="31"/>
      <c r="N5" s="15">
        <v>0.58333333333333337</v>
      </c>
    </row>
    <row r="6" spans="1:19" ht="13.5" thickBot="1" x14ac:dyDescent="0.25"/>
    <row r="7" spans="1:19" ht="19.5" thickBot="1" x14ac:dyDescent="0.35">
      <c r="F7" s="76" t="s">
        <v>72</v>
      </c>
      <c r="G7" s="77"/>
      <c r="H7" s="77"/>
      <c r="I7" s="77"/>
      <c r="J7" s="77"/>
      <c r="K7" s="78"/>
      <c r="L7" s="79" t="s">
        <v>78</v>
      </c>
      <c r="M7" s="79"/>
      <c r="N7" s="79"/>
      <c r="O7" s="79"/>
      <c r="P7" s="79"/>
      <c r="Q7" s="79"/>
      <c r="R7" s="80" t="s">
        <v>79</v>
      </c>
      <c r="S7" s="82" t="s">
        <v>80</v>
      </c>
    </row>
    <row r="8" spans="1:19" ht="45" x14ac:dyDescent="0.2">
      <c r="A8" s="5"/>
      <c r="B8" s="7" t="s">
        <v>1</v>
      </c>
      <c r="C8" s="3" t="s">
        <v>2</v>
      </c>
      <c r="D8" s="8" t="s">
        <v>3</v>
      </c>
      <c r="E8" s="8"/>
      <c r="F8" s="58" t="s">
        <v>73</v>
      </c>
      <c r="G8" s="47" t="s">
        <v>74</v>
      </c>
      <c r="H8" s="46" t="s">
        <v>75</v>
      </c>
      <c r="I8" s="47" t="s">
        <v>74</v>
      </c>
      <c r="J8" s="46" t="s">
        <v>76</v>
      </c>
      <c r="K8" s="46" t="s">
        <v>77</v>
      </c>
      <c r="L8" s="46" t="s">
        <v>83</v>
      </c>
      <c r="M8" s="47" t="s">
        <v>74</v>
      </c>
      <c r="N8" s="46" t="s">
        <v>75</v>
      </c>
      <c r="O8" s="56" t="s">
        <v>74</v>
      </c>
      <c r="P8" s="46" t="s">
        <v>76</v>
      </c>
      <c r="Q8" s="46" t="s">
        <v>77</v>
      </c>
      <c r="R8" s="81"/>
      <c r="S8" s="83"/>
    </row>
    <row r="9" spans="1:19" x14ac:dyDescent="0.2">
      <c r="A9" s="3" t="s">
        <v>0</v>
      </c>
      <c r="B9" s="4"/>
      <c r="C9" s="5"/>
      <c r="D9" s="6"/>
      <c r="E9" s="6"/>
      <c r="F9" s="6"/>
      <c r="G9" s="6"/>
      <c r="H9" s="6"/>
      <c r="I9" s="6"/>
      <c r="J9" s="6"/>
      <c r="K9" s="6"/>
      <c r="L9" s="6"/>
      <c r="M9" s="5"/>
      <c r="N9" s="5"/>
      <c r="O9" s="5"/>
      <c r="P9" s="5"/>
      <c r="Q9" s="5"/>
      <c r="R9" s="5"/>
      <c r="S9" s="5"/>
    </row>
    <row r="10" spans="1:19" x14ac:dyDescent="0.2">
      <c r="A10" s="5"/>
      <c r="B10" s="4">
        <v>4007</v>
      </c>
      <c r="C10" s="5" t="s">
        <v>5</v>
      </c>
      <c r="D10" s="6">
        <v>1.0549999999999999</v>
      </c>
      <c r="E10" s="6"/>
      <c r="F10" s="52">
        <v>0.53568287037037032</v>
      </c>
      <c r="G10" s="53">
        <f>IF(((F10-C5)*86400)&lt;0, 0, ((F10-C5)*86400))</f>
        <v>4282.9999999999964</v>
      </c>
      <c r="H10" s="54"/>
      <c r="I10" s="53">
        <f>(H10*86400)</f>
        <v>0</v>
      </c>
      <c r="J10" s="54">
        <f>(G10*D10)+(I10*D10)</f>
        <v>4518.564999999996</v>
      </c>
      <c r="K10" s="54">
        <f>RANK(J10,J10:J12,1)</f>
        <v>2</v>
      </c>
      <c r="L10" s="52">
        <v>0.6470717592592593</v>
      </c>
      <c r="M10" s="53">
        <f>IF(((L10-N5)*86400)&lt;0, 0, ((L10-N5)*86400))</f>
        <v>5507.0000000000009</v>
      </c>
      <c r="N10" s="54"/>
      <c r="O10" s="53">
        <f>(N10*86400)</f>
        <v>0</v>
      </c>
      <c r="P10" s="54">
        <f>(M10*D10)+(O10*D10)</f>
        <v>5809.8850000000002</v>
      </c>
      <c r="Q10" s="54">
        <f>RANK(P10,P10:P12,1)</f>
        <v>2</v>
      </c>
      <c r="R10" s="54">
        <f>Q10+K10</f>
        <v>4</v>
      </c>
      <c r="S10" s="54">
        <f>RANK(R10,R10:R12,1)</f>
        <v>2</v>
      </c>
    </row>
    <row r="11" spans="1:19" x14ac:dyDescent="0.2">
      <c r="A11" s="5"/>
      <c r="B11" s="9" t="s">
        <v>42</v>
      </c>
      <c r="C11" s="2" t="s">
        <v>6</v>
      </c>
      <c r="D11" s="6">
        <v>1.083</v>
      </c>
      <c r="E11" s="6"/>
      <c r="F11" s="91">
        <v>0.53074074074074074</v>
      </c>
      <c r="G11" s="53">
        <f>IF(((F11-C5)*86400)&lt;0, 0, ((F11-C5)*86400))</f>
        <v>3856</v>
      </c>
      <c r="H11" s="54"/>
      <c r="I11" s="53">
        <f t="shared" ref="I11" si="0">(H11*86400)</f>
        <v>0</v>
      </c>
      <c r="J11" s="54">
        <f t="shared" ref="J11" si="1">(G11*D11)+(I11*D11)</f>
        <v>4176.0479999999998</v>
      </c>
      <c r="K11" s="54">
        <f>RANK(J11,J10:J12,1)</f>
        <v>1</v>
      </c>
      <c r="L11" s="52">
        <v>0.64059027777777777</v>
      </c>
      <c r="M11" s="53">
        <f>IF(((L11-N5)*86400)&lt;0, 0, ((L11-N5)*86400))</f>
        <v>4946.9999999999964</v>
      </c>
      <c r="N11" s="54"/>
      <c r="O11" s="53">
        <f t="shared" ref="O11" si="2">(N11*86400)</f>
        <v>0</v>
      </c>
      <c r="P11" s="54">
        <f t="shared" ref="P11" si="3">(M11*D11)+(O11*D11)</f>
        <v>5357.600999999996</v>
      </c>
      <c r="Q11" s="54">
        <f>RANK(P11,P10:P12,1)</f>
        <v>1</v>
      </c>
      <c r="R11" s="54">
        <f t="shared" ref="R11" si="4">Q11+K11</f>
        <v>2</v>
      </c>
      <c r="S11" s="54">
        <f>RANK(R11,R10:R12,1)</f>
        <v>1</v>
      </c>
    </row>
    <row r="12" spans="1:19" ht="18.75" x14ac:dyDescent="0.3">
      <c r="B12" s="26"/>
      <c r="C12" s="27"/>
      <c r="D12" s="23"/>
      <c r="E12" s="23"/>
      <c r="G12" s="16"/>
      <c r="H12" s="17"/>
      <c r="I12" s="16"/>
      <c r="J12" s="17"/>
      <c r="K12" s="17"/>
      <c r="L12" s="17"/>
      <c r="M12" s="16"/>
      <c r="N12" s="17"/>
      <c r="O12" s="16"/>
      <c r="P12" s="17"/>
      <c r="Q12" s="17"/>
      <c r="R12" s="17"/>
      <c r="S12" s="32"/>
    </row>
    <row r="13" spans="1:19" ht="19.5" thickBot="1" x14ac:dyDescent="0.35">
      <c r="B13" s="26"/>
      <c r="C13" s="27"/>
      <c r="D13" s="23"/>
      <c r="E13" s="23"/>
      <c r="G13" s="16"/>
      <c r="H13" s="17"/>
      <c r="I13" s="16"/>
      <c r="J13" s="17"/>
      <c r="K13" s="17"/>
      <c r="L13" s="17"/>
      <c r="M13" s="16"/>
      <c r="N13" s="17"/>
      <c r="O13" s="16"/>
      <c r="P13" s="17"/>
      <c r="Q13" s="17"/>
      <c r="R13" s="17"/>
      <c r="S13" s="32"/>
    </row>
    <row r="14" spans="1:19" ht="19.5" thickBot="1" x14ac:dyDescent="0.35">
      <c r="A14" s="28"/>
      <c r="B14" s="29" t="s">
        <v>81</v>
      </c>
      <c r="C14" s="15">
        <v>0.45833333333333331</v>
      </c>
      <c r="D14" s="23"/>
      <c r="E14" s="23"/>
      <c r="G14" s="16"/>
      <c r="H14" s="17"/>
      <c r="I14" s="16"/>
      <c r="J14" s="17"/>
      <c r="K14" s="17"/>
      <c r="L14" s="29" t="s">
        <v>82</v>
      </c>
      <c r="M14" s="31"/>
      <c r="N14" s="15">
        <v>0.58333333333333337</v>
      </c>
      <c r="O14" s="16"/>
      <c r="P14" s="17"/>
      <c r="Q14" s="17"/>
      <c r="R14" s="17"/>
      <c r="S14" s="32"/>
    </row>
    <row r="15" spans="1:19" ht="18.75" x14ac:dyDescent="0.3">
      <c r="B15" s="24"/>
      <c r="C15" s="22"/>
      <c r="D15" s="23"/>
      <c r="E15" s="23"/>
      <c r="G15" s="16"/>
      <c r="H15" s="17"/>
      <c r="I15" s="16"/>
      <c r="J15" s="17"/>
      <c r="K15" s="17"/>
      <c r="L15" s="24"/>
      <c r="M15" s="24"/>
      <c r="N15" s="22"/>
      <c r="O15" s="16"/>
      <c r="P15" s="17"/>
      <c r="Q15" s="17"/>
      <c r="R15" s="17"/>
      <c r="S15" s="32"/>
    </row>
    <row r="16" spans="1:19" ht="19.5" thickBot="1" x14ac:dyDescent="0.35">
      <c r="B16" s="24"/>
      <c r="C16" s="22"/>
      <c r="D16" s="23"/>
      <c r="E16" s="23"/>
      <c r="G16" s="16"/>
      <c r="H16" s="17"/>
      <c r="I16" s="16"/>
      <c r="J16" s="17"/>
      <c r="K16" s="17"/>
      <c r="L16" s="24"/>
      <c r="M16" s="24"/>
      <c r="N16" s="22"/>
      <c r="O16" s="16"/>
      <c r="P16" s="17"/>
      <c r="Q16" s="17"/>
      <c r="R16" s="17"/>
      <c r="S16" s="32"/>
    </row>
    <row r="17" spans="1:19" ht="19.5" thickBot="1" x14ac:dyDescent="0.35">
      <c r="B17" s="24"/>
      <c r="C17" s="22"/>
      <c r="D17" s="23"/>
      <c r="E17" s="23"/>
      <c r="F17" s="84" t="s">
        <v>72</v>
      </c>
      <c r="G17" s="79"/>
      <c r="H17" s="79"/>
      <c r="I17" s="79"/>
      <c r="J17" s="79"/>
      <c r="K17" s="85"/>
      <c r="L17" s="84" t="s">
        <v>78</v>
      </c>
      <c r="M17" s="79"/>
      <c r="N17" s="79"/>
      <c r="O17" s="79"/>
      <c r="P17" s="79"/>
      <c r="Q17" s="79"/>
      <c r="R17" s="80" t="s">
        <v>79</v>
      </c>
      <c r="S17" s="82" t="s">
        <v>80</v>
      </c>
    </row>
    <row r="18" spans="1:19" ht="45" x14ac:dyDescent="0.2">
      <c r="F18" s="55" t="s">
        <v>73</v>
      </c>
      <c r="G18" s="56" t="s">
        <v>74</v>
      </c>
      <c r="H18" s="57" t="s">
        <v>75</v>
      </c>
      <c r="I18" s="56" t="s">
        <v>74</v>
      </c>
      <c r="J18" s="57" t="s">
        <v>76</v>
      </c>
      <c r="K18" s="58" t="s">
        <v>77</v>
      </c>
      <c r="L18" s="55" t="s">
        <v>83</v>
      </c>
      <c r="M18" s="56" t="s">
        <v>74</v>
      </c>
      <c r="N18" s="57" t="s">
        <v>75</v>
      </c>
      <c r="O18" s="56" t="s">
        <v>74</v>
      </c>
      <c r="P18" s="57" t="s">
        <v>76</v>
      </c>
      <c r="Q18" s="58" t="s">
        <v>77</v>
      </c>
      <c r="R18" s="81"/>
      <c r="S18" s="83"/>
    </row>
    <row r="19" spans="1:19" x14ac:dyDescent="0.2">
      <c r="A19" s="3" t="s">
        <v>7</v>
      </c>
      <c r="B19" s="7" t="s">
        <v>1</v>
      </c>
      <c r="C19" s="3" t="s">
        <v>2</v>
      </c>
      <c r="D19" s="8"/>
      <c r="E19" s="6"/>
      <c r="F19" s="8"/>
      <c r="G19" s="8"/>
      <c r="H19" s="8"/>
      <c r="I19" s="8"/>
      <c r="J19" s="8"/>
      <c r="K19" s="6"/>
      <c r="L19" s="6"/>
      <c r="M19" s="5"/>
      <c r="N19" s="5"/>
      <c r="O19" s="5"/>
      <c r="P19" s="5"/>
      <c r="Q19" s="5"/>
      <c r="R19" s="5"/>
      <c r="S19" s="5"/>
    </row>
    <row r="20" spans="1:19" x14ac:dyDescent="0.2">
      <c r="A20" s="5"/>
      <c r="B20" s="4"/>
      <c r="C20" s="5"/>
      <c r="D20" s="6"/>
      <c r="E20" s="6"/>
      <c r="F20" s="6"/>
      <c r="G20" s="6"/>
      <c r="H20" s="6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</row>
    <row r="21" spans="1:19" x14ac:dyDescent="0.2">
      <c r="A21" s="5"/>
      <c r="B21" s="9" t="s">
        <v>43</v>
      </c>
      <c r="C21" s="2" t="s">
        <v>8</v>
      </c>
      <c r="D21" s="1">
        <v>1.018</v>
      </c>
      <c r="E21" s="1"/>
      <c r="F21" s="91">
        <v>0.53584490740740742</v>
      </c>
      <c r="G21" s="53">
        <f>IF(((F21-C14)*86400)&lt;0, 0, ((F21-C14)*86400))</f>
        <v>6697.0000000000027</v>
      </c>
      <c r="H21" s="54"/>
      <c r="I21" s="53">
        <f t="shared" ref="I21:I23" si="5">(H21*86400)</f>
        <v>0</v>
      </c>
      <c r="J21" s="54">
        <f t="shared" ref="J21:J23" si="6">(G21*D21)+(I21*D21)</f>
        <v>6817.546000000003</v>
      </c>
      <c r="K21" s="54">
        <f>RANK(J21,J21:J30,1)</f>
        <v>2</v>
      </c>
      <c r="L21" s="52">
        <v>0.64965277777777775</v>
      </c>
      <c r="M21" s="53">
        <f>IF(((L21-N14)*86400)&lt;0, 0, ((L21-N14)*86400))</f>
        <v>5729.9999999999936</v>
      </c>
      <c r="N21" s="54"/>
      <c r="O21" s="53">
        <f t="shared" ref="O21:O23" si="7">(N21*86400)</f>
        <v>0</v>
      </c>
      <c r="P21" s="54">
        <f t="shared" ref="P21:P22" si="8">(M21*D21)+(O21*D21)</f>
        <v>5833.139999999994</v>
      </c>
      <c r="Q21" s="54">
        <f>RANK(P21,P21:P34,1)</f>
        <v>6</v>
      </c>
      <c r="R21" s="54">
        <f t="shared" ref="R21:R23" si="9">Q21+K21</f>
        <v>8</v>
      </c>
      <c r="S21" s="54">
        <f>RANK(R21,R21:R34,1)</f>
        <v>5</v>
      </c>
    </row>
    <row r="22" spans="1:19" x14ac:dyDescent="0.2">
      <c r="A22" s="5"/>
      <c r="B22" s="9" t="s">
        <v>44</v>
      </c>
      <c r="C22" s="2" t="s">
        <v>50</v>
      </c>
      <c r="D22" s="1">
        <v>1.014</v>
      </c>
      <c r="E22" s="1"/>
      <c r="F22" s="91">
        <v>0.54153935185185187</v>
      </c>
      <c r="G22" s="53">
        <f>IF(((F22-C14)*86400)&lt;0, 0, ((F22-C14)*86400))</f>
        <v>7189.0000000000027</v>
      </c>
      <c r="H22" s="54"/>
      <c r="I22" s="53">
        <f t="shared" si="5"/>
        <v>0</v>
      </c>
      <c r="J22" s="54">
        <f t="shared" si="6"/>
        <v>7289.6460000000025</v>
      </c>
      <c r="K22" s="54">
        <f>RANK(J22,J21:J30,1)</f>
        <v>7</v>
      </c>
      <c r="L22" s="52">
        <v>0.65112268518518512</v>
      </c>
      <c r="M22" s="53">
        <f>IF(((L22-N14)*86400)&lt;0, 0, ((L22-N14)*86400))</f>
        <v>5856.9999999999918</v>
      </c>
      <c r="N22" s="54"/>
      <c r="O22" s="53">
        <f t="shared" si="7"/>
        <v>0</v>
      </c>
      <c r="P22" s="54">
        <f t="shared" si="8"/>
        <v>5938.9979999999914</v>
      </c>
      <c r="Q22" s="54">
        <f>RANK(P22,P21:P34,1)</f>
        <v>9</v>
      </c>
      <c r="R22" s="54">
        <f t="shared" si="9"/>
        <v>16</v>
      </c>
      <c r="S22" s="54">
        <f>RANK(R22,R21:R34,1)</f>
        <v>9</v>
      </c>
    </row>
    <row r="23" spans="1:19" x14ac:dyDescent="0.2">
      <c r="A23" s="5"/>
      <c r="B23" s="9" t="s">
        <v>9</v>
      </c>
      <c r="C23" s="2" t="s">
        <v>51</v>
      </c>
      <c r="D23" s="1">
        <v>1.0009999999999999</v>
      </c>
      <c r="E23" s="1"/>
      <c r="F23" s="91">
        <v>0.54363425925925923</v>
      </c>
      <c r="G23" s="53">
        <f>IF(((F23-C14)*86400)&lt;0, 0, ((F23-C14)*86400))</f>
        <v>7369.9999999999991</v>
      </c>
      <c r="H23" s="54"/>
      <c r="I23" s="53">
        <f t="shared" si="5"/>
        <v>0</v>
      </c>
      <c r="J23" s="54">
        <f t="shared" si="6"/>
        <v>7377.3699999999981</v>
      </c>
      <c r="K23" s="54">
        <f>RANK(J23,J21:J30,1)</f>
        <v>9</v>
      </c>
      <c r="L23" s="52">
        <v>0.65313657407407411</v>
      </c>
      <c r="M23" s="53">
        <f>IF(((L23-N14)*86400)&lt;0, 0, ((L23-N14)*86400))</f>
        <v>6030.9999999999991</v>
      </c>
      <c r="N23" s="54"/>
      <c r="O23" s="53">
        <f t="shared" si="7"/>
        <v>0</v>
      </c>
      <c r="P23" s="54">
        <f>(M23*D23)+(O23*D23)</f>
        <v>6037.0309999999981</v>
      </c>
      <c r="Q23" s="54">
        <f>RANK(P23,P21:P34,1)</f>
        <v>10</v>
      </c>
      <c r="R23" s="54">
        <f t="shared" si="9"/>
        <v>19</v>
      </c>
      <c r="S23" s="54">
        <f>RANK(R23,R21:R34,1)</f>
        <v>10</v>
      </c>
    </row>
    <row r="24" spans="1:19" x14ac:dyDescent="0.2">
      <c r="A24" s="5"/>
      <c r="B24" s="9" t="s">
        <v>45</v>
      </c>
      <c r="C24" s="2" t="s">
        <v>52</v>
      </c>
      <c r="D24" s="1">
        <v>1.0189999999999999</v>
      </c>
      <c r="E24" s="1"/>
      <c r="F24" s="91">
        <v>0.54135416666666669</v>
      </c>
      <c r="G24" s="53">
        <f>IF(((F24-C14)*86400)&lt;0, 0, ((F24-C14)*86400))</f>
        <v>7173.0000000000036</v>
      </c>
      <c r="H24" s="54"/>
      <c r="I24" s="53">
        <f>(H24*86400)</f>
        <v>0</v>
      </c>
      <c r="J24" s="54">
        <f>(G24*D24)+(I24*D24)</f>
        <v>7309.287000000003</v>
      </c>
      <c r="K24" s="54">
        <f>RANK(J24,J21:J30,1)</f>
        <v>8</v>
      </c>
      <c r="L24" s="52">
        <v>0.64976851851851858</v>
      </c>
      <c r="M24" s="53">
        <f>IF(((L24-N14)*86400)&lt;0, 0, ((L24-N14)*86400))</f>
        <v>5740.0000000000018</v>
      </c>
      <c r="N24" s="54"/>
      <c r="O24" s="53">
        <f>(N24*86400)</f>
        <v>0</v>
      </c>
      <c r="P24" s="54">
        <f>(M24*D24)+(O24*D24)</f>
        <v>5849.0600000000013</v>
      </c>
      <c r="Q24" s="54">
        <f>RANK(P24,P21:P34,1)</f>
        <v>7</v>
      </c>
      <c r="R24" s="54">
        <f>Q24+K24</f>
        <v>15</v>
      </c>
      <c r="S24" s="54">
        <f>RANK(R24,R21:R34,1)</f>
        <v>8</v>
      </c>
    </row>
    <row r="25" spans="1:19" x14ac:dyDescent="0.2">
      <c r="A25" s="5"/>
      <c r="B25" s="9" t="s">
        <v>46</v>
      </c>
      <c r="C25" s="2" t="s">
        <v>11</v>
      </c>
      <c r="D25" s="1">
        <v>1.0269999999999999</v>
      </c>
      <c r="E25" s="1"/>
      <c r="F25" s="91">
        <v>0.53996527777777781</v>
      </c>
      <c r="G25" s="53">
        <f>IF(((F25-C14)*86400)&lt;0, 0, ((F25-C14)*86400))</f>
        <v>7053.0000000000045</v>
      </c>
      <c r="H25" s="54"/>
      <c r="I25" s="53">
        <f>(H25*86400)</f>
        <v>0</v>
      </c>
      <c r="J25" s="54">
        <f>(G25*D25)+(I25*D25)</f>
        <v>7243.4310000000041</v>
      </c>
      <c r="K25" s="54">
        <f>RANK(J25,J21:J30,1)</f>
        <v>6</v>
      </c>
      <c r="L25" s="52">
        <v>0.64840277777777777</v>
      </c>
      <c r="M25" s="53">
        <f>IF(((L25-N14)*86400)&lt;0, 0, ((L25-N14)*86400))</f>
        <v>5621.9999999999964</v>
      </c>
      <c r="N25" s="54"/>
      <c r="O25" s="53">
        <f>(N25*86400)</f>
        <v>0</v>
      </c>
      <c r="P25" s="54">
        <f>(M25*D25)+(O25*D25)</f>
        <v>5773.7939999999953</v>
      </c>
      <c r="Q25" s="54">
        <f>RANK(P25,P21:P34,1)</f>
        <v>5</v>
      </c>
      <c r="R25" s="54">
        <f>Q25+K25</f>
        <v>11</v>
      </c>
      <c r="S25" s="54">
        <f>RANK(R25,R21:R34,1)</f>
        <v>6</v>
      </c>
    </row>
    <row r="26" spans="1:19" x14ac:dyDescent="0.2">
      <c r="A26" s="5"/>
      <c r="B26" s="9" t="s">
        <v>47</v>
      </c>
      <c r="C26" s="2" t="s">
        <v>14</v>
      </c>
      <c r="D26" s="1">
        <v>1.044</v>
      </c>
      <c r="E26" s="1"/>
      <c r="F26" s="91">
        <v>0.54293981481481479</v>
      </c>
      <c r="G26" s="53">
        <f>IF(((F26-C14)*86400)&lt;0, 0, ((F26-C14)*86400))</f>
        <v>7310</v>
      </c>
      <c r="H26" s="54"/>
      <c r="I26" s="53">
        <f>(H26*86400)</f>
        <v>0</v>
      </c>
      <c r="J26" s="54">
        <f>(G26*D26)+(I26*D26)</f>
        <v>7631.64</v>
      </c>
      <c r="K26" s="54">
        <f>RANK(J26,J21:J30,1)</f>
        <v>10</v>
      </c>
      <c r="L26" s="52">
        <v>0.65236111111111106</v>
      </c>
      <c r="M26" s="53">
        <f>IF(((L26-N14)*86400)&lt;0, 0, ((L26-N14)*86400))</f>
        <v>5963.9999999999918</v>
      </c>
      <c r="N26" s="54"/>
      <c r="O26" s="53">
        <f>(N26*86400)</f>
        <v>0</v>
      </c>
      <c r="P26" s="54">
        <f>(M26*D26)+(O26*D26)</f>
        <v>6226.415999999992</v>
      </c>
      <c r="Q26" s="54">
        <f>RANK(P26,P21:P34,1)</f>
        <v>11</v>
      </c>
      <c r="R26" s="54">
        <f>Q26+K26</f>
        <v>21</v>
      </c>
      <c r="S26" s="54">
        <f>RANK(R26,R21:R34,1)</f>
        <v>11</v>
      </c>
    </row>
    <row r="27" spans="1:19" x14ac:dyDescent="0.2">
      <c r="A27" s="5"/>
      <c r="B27" s="9" t="s">
        <v>48</v>
      </c>
      <c r="C27" s="2" t="s">
        <v>53</v>
      </c>
      <c r="D27" s="1">
        <v>1.012</v>
      </c>
      <c r="E27" s="1"/>
      <c r="F27" s="91">
        <v>0.5379976851851852</v>
      </c>
      <c r="G27" s="53">
        <f>IF(((F27-C14)*86400)&lt;0, 0, ((F27-C14)*86400))</f>
        <v>6883.0000000000036</v>
      </c>
      <c r="H27" s="54"/>
      <c r="I27" s="53">
        <f>(H27*86400)</f>
        <v>0</v>
      </c>
      <c r="J27" s="54">
        <f>(G27*D27)+(I27*D27)</f>
        <v>6965.5960000000041</v>
      </c>
      <c r="K27" s="54">
        <f>RANK(J27,J21:J30,1)</f>
        <v>5</v>
      </c>
      <c r="L27" s="52">
        <v>0.65077546296296296</v>
      </c>
      <c r="M27" s="53">
        <f>IF(((L27-N14)*86400)&lt;0, 0, ((L27-N14)*86400))</f>
        <v>5826.9999999999964</v>
      </c>
      <c r="N27" s="54"/>
      <c r="O27" s="53">
        <f>(N27*86400)</f>
        <v>0</v>
      </c>
      <c r="P27" s="54">
        <f>(M27*D27)+(O27*D27)</f>
        <v>5896.9239999999963</v>
      </c>
      <c r="Q27" s="54">
        <f>RANK(P27,P21:P34,1)</f>
        <v>8</v>
      </c>
      <c r="R27" s="54">
        <f>Q27+K27</f>
        <v>13</v>
      </c>
      <c r="S27" s="54">
        <f>RANK(R27,R21:R34,1)</f>
        <v>7</v>
      </c>
    </row>
    <row r="28" spans="1:19" x14ac:dyDescent="0.2">
      <c r="A28" s="5"/>
      <c r="B28" s="9">
        <v>7778</v>
      </c>
      <c r="C28" s="2" t="s">
        <v>10</v>
      </c>
      <c r="D28" s="1">
        <v>1.0229999999999999</v>
      </c>
      <c r="E28" s="1"/>
      <c r="F28" s="91">
        <v>0.5357291666666667</v>
      </c>
      <c r="G28" s="53">
        <f>IF(((F28-C14)*86400)&lt;0, 0, ((F28-C14)*86400))</f>
        <v>6687.0000000000045</v>
      </c>
      <c r="H28" s="54"/>
      <c r="I28" s="53">
        <f>(H28*86400)</f>
        <v>0</v>
      </c>
      <c r="J28" s="54">
        <f>(G28*D28)+(I28*D28)</f>
        <v>6840.801000000004</v>
      </c>
      <c r="K28" s="54">
        <f>RANK(J28,J21:J30,1)</f>
        <v>3</v>
      </c>
      <c r="L28" s="52">
        <v>0.64769675925925929</v>
      </c>
      <c r="M28" s="53">
        <f>IF(((L28-N14)*86400)&lt;0, 0, ((L28-N14)*86400))</f>
        <v>5561</v>
      </c>
      <c r="N28" s="54"/>
      <c r="O28" s="53">
        <f>(N28*86400)</f>
        <v>0</v>
      </c>
      <c r="P28" s="54">
        <f>(M28*D28)+(O28*D28)</f>
        <v>5688.9029999999993</v>
      </c>
      <c r="Q28" s="54">
        <f>RANK(P28,P21:P34,1)</f>
        <v>4</v>
      </c>
      <c r="R28" s="54">
        <f>Q28+K28</f>
        <v>7</v>
      </c>
      <c r="S28" s="54">
        <f>RANK(R28,R21:R34,1)</f>
        <v>3</v>
      </c>
    </row>
    <row r="29" spans="1:19" x14ac:dyDescent="0.2">
      <c r="A29" s="5"/>
      <c r="B29" s="4">
        <v>8933</v>
      </c>
      <c r="C29" s="5" t="s">
        <v>12</v>
      </c>
      <c r="D29" s="6">
        <v>1.0229999999999999</v>
      </c>
      <c r="E29" s="6"/>
      <c r="F29" s="91">
        <v>0.5320138888888889</v>
      </c>
      <c r="G29" s="53">
        <f>IF(((F29-C14)*86400)&lt;0, 0, ((F29-C14)*86400))</f>
        <v>6366.0000000000027</v>
      </c>
      <c r="H29" s="54"/>
      <c r="I29" s="53">
        <f>(H29*86400)</f>
        <v>0</v>
      </c>
      <c r="J29" s="54">
        <f>(G29*D29)+(I29*D29)</f>
        <v>6512.4180000000024</v>
      </c>
      <c r="K29" s="54">
        <f>RANK(J29,J21:J30,1)</f>
        <v>1</v>
      </c>
      <c r="L29" s="52">
        <v>0.64490740740740737</v>
      </c>
      <c r="M29" s="53">
        <f>IF(((L29-N14)*86400)&lt;0, 0, ((L29-N14)*86400))</f>
        <v>5319.9999999999936</v>
      </c>
      <c r="N29" s="54"/>
      <c r="O29" s="53">
        <f>(N29*86400)</f>
        <v>0</v>
      </c>
      <c r="P29" s="54">
        <f>(M29*D29)+(O29*D29)</f>
        <v>5442.3599999999933</v>
      </c>
      <c r="Q29" s="54">
        <f>RANK(P29,P21:P34,1)</f>
        <v>1</v>
      </c>
      <c r="R29" s="54">
        <f>Q29+K29</f>
        <v>2</v>
      </c>
      <c r="S29" s="54">
        <f>RANK(R29,R21:R34,1)</f>
        <v>1</v>
      </c>
    </row>
    <row r="30" spans="1:19" x14ac:dyDescent="0.2">
      <c r="A30" s="5"/>
      <c r="B30" s="4">
        <v>1367</v>
      </c>
      <c r="C30" s="5" t="s">
        <v>13</v>
      </c>
      <c r="D30" s="6">
        <v>0.999</v>
      </c>
      <c r="E30" s="6"/>
      <c r="F30" s="91">
        <v>0.53883101851851845</v>
      </c>
      <c r="G30" s="53">
        <f>IF(((F30-C14)*86400)&lt;0, 0, ((F30-C14)*86400))</f>
        <v>6954.9999999999955</v>
      </c>
      <c r="H30" s="54"/>
      <c r="I30" s="53">
        <f>(H30*86400)</f>
        <v>0</v>
      </c>
      <c r="J30" s="54">
        <f>(G30*D30)+(I30*D30)</f>
        <v>6948.0449999999955</v>
      </c>
      <c r="K30" s="54">
        <f>RANK(J30,J21:J30,1)</f>
        <v>4</v>
      </c>
      <c r="L30" s="52">
        <v>0.64820601851851845</v>
      </c>
      <c r="M30" s="53">
        <f>IF(((L30-N14)*86400)&lt;0, 0, ((L30-N14)*86400))</f>
        <v>5604.9999999999909</v>
      </c>
      <c r="N30" s="54"/>
      <c r="O30" s="53">
        <f>(N30*86400)</f>
        <v>0</v>
      </c>
      <c r="P30" s="54">
        <f>(M30*D30)+(O30*D30)</f>
        <v>5599.3949999999913</v>
      </c>
      <c r="Q30" s="54">
        <f>RANK(P30,P21:P34,1)</f>
        <v>3</v>
      </c>
      <c r="R30" s="54">
        <f>Q30+K30</f>
        <v>7</v>
      </c>
      <c r="S30" s="54">
        <f>RANK(R30,R21:R34,1)</f>
        <v>3</v>
      </c>
    </row>
    <row r="31" spans="1:19" x14ac:dyDescent="0.2">
      <c r="B31" s="13">
        <v>9109</v>
      </c>
      <c r="C31" s="12" t="s">
        <v>54</v>
      </c>
      <c r="D31" s="14">
        <v>1.026</v>
      </c>
      <c r="F31" s="92">
        <v>0.53203703703703698</v>
      </c>
      <c r="G31" s="53">
        <f>IF(((F31-C14)*86400)&lt;0, 0, ((F31-C14)*86400))</f>
        <v>6367.9999999999964</v>
      </c>
      <c r="I31" s="53">
        <f>(H31*86400)</f>
        <v>0</v>
      </c>
      <c r="J31" s="54">
        <f>(G31*D31)+(I31*D31)</f>
        <v>6533.5679999999966</v>
      </c>
      <c r="K31" s="54">
        <f>RANK(J31,J21:J31,1)</f>
        <v>2</v>
      </c>
      <c r="L31" s="92">
        <v>0.64611111111111108</v>
      </c>
      <c r="M31" s="53">
        <f>IF(((L31-N14)*86400)&lt;0, 0, ((L31-N14)*86400))</f>
        <v>5423.9999999999945</v>
      </c>
      <c r="N31" s="54"/>
      <c r="O31" s="53">
        <f>(N31*86400)</f>
        <v>0</v>
      </c>
      <c r="P31" s="54">
        <f>(M31*D31)+(O31*D31)</f>
        <v>5565.0239999999949</v>
      </c>
      <c r="Q31" s="54">
        <f>RANK(P31,P21:P31,1)</f>
        <v>2</v>
      </c>
      <c r="R31" s="54">
        <f>Q31+K31</f>
        <v>4</v>
      </c>
      <c r="S31" s="54">
        <f>RANK(R31,R22:R35,1)</f>
        <v>2</v>
      </c>
    </row>
    <row r="33" spans="1:19" ht="13.5" thickBot="1" x14ac:dyDescent="0.25"/>
    <row r="34" spans="1:19" ht="19.5" thickBot="1" x14ac:dyDescent="0.35">
      <c r="B34" s="30" t="s">
        <v>81</v>
      </c>
      <c r="C34" s="15">
        <v>0.48958333333333331</v>
      </c>
      <c r="D34" s="23"/>
      <c r="E34" s="23"/>
      <c r="G34" s="16"/>
      <c r="H34" s="17"/>
      <c r="I34" s="16"/>
      <c r="J34" s="17"/>
      <c r="K34" s="17"/>
      <c r="L34" s="29" t="s">
        <v>82</v>
      </c>
      <c r="M34" s="31"/>
      <c r="N34" s="15">
        <v>0.58680555555555558</v>
      </c>
      <c r="O34" s="16"/>
      <c r="P34" s="17"/>
      <c r="Q34" s="17"/>
      <c r="R34" s="17"/>
      <c r="S34" s="32"/>
    </row>
    <row r="35" spans="1:19" ht="19.5" thickBot="1" x14ac:dyDescent="0.35">
      <c r="A35" s="34" t="s">
        <v>84</v>
      </c>
      <c r="B35" s="35" t="s">
        <v>84</v>
      </c>
      <c r="C35" s="34" t="s">
        <v>84</v>
      </c>
      <c r="D35" s="10" t="s">
        <v>84</v>
      </c>
      <c r="F35" s="76" t="s">
        <v>72</v>
      </c>
      <c r="G35" s="77"/>
      <c r="H35" s="77"/>
      <c r="I35" s="77"/>
      <c r="J35" s="77"/>
      <c r="K35" s="78"/>
      <c r="L35" s="76" t="s">
        <v>78</v>
      </c>
      <c r="M35" s="77"/>
      <c r="N35" s="77"/>
      <c r="O35" s="77"/>
      <c r="P35" s="77"/>
      <c r="Q35" s="78"/>
      <c r="R35" s="80" t="s">
        <v>79</v>
      </c>
      <c r="S35" s="82" t="s">
        <v>80</v>
      </c>
    </row>
    <row r="36" spans="1:19" ht="45" x14ac:dyDescent="0.2">
      <c r="F36" s="46" t="s">
        <v>73</v>
      </c>
      <c r="G36" s="56" t="s">
        <v>74</v>
      </c>
      <c r="H36" s="46" t="s">
        <v>75</v>
      </c>
      <c r="I36" s="47" t="s">
        <v>74</v>
      </c>
      <c r="J36" s="46" t="s">
        <v>76</v>
      </c>
      <c r="K36" s="46" t="s">
        <v>77</v>
      </c>
      <c r="L36" s="46" t="s">
        <v>83</v>
      </c>
      <c r="M36" s="47" t="s">
        <v>74</v>
      </c>
      <c r="N36" s="46" t="s">
        <v>75</v>
      </c>
      <c r="O36" s="47" t="s">
        <v>74</v>
      </c>
      <c r="P36" s="46" t="s">
        <v>76</v>
      </c>
      <c r="Q36" s="46" t="s">
        <v>77</v>
      </c>
      <c r="R36" s="81"/>
      <c r="S36" s="83"/>
    </row>
    <row r="37" spans="1:19" ht="18.75" x14ac:dyDescent="0.2">
      <c r="A37" s="3" t="s">
        <v>15</v>
      </c>
      <c r="B37" s="7" t="s">
        <v>1</v>
      </c>
      <c r="C37" s="3" t="s">
        <v>2</v>
      </c>
      <c r="D37" s="6"/>
      <c r="E37" s="6"/>
      <c r="F37" s="48"/>
      <c r="G37" s="49"/>
      <c r="H37" s="48"/>
      <c r="I37" s="49"/>
      <c r="J37" s="48"/>
      <c r="K37" s="48"/>
      <c r="L37" s="94"/>
      <c r="M37" s="49"/>
      <c r="N37" s="48"/>
      <c r="O37" s="49"/>
      <c r="P37" s="48"/>
      <c r="Q37" s="48"/>
      <c r="R37" s="50"/>
      <c r="S37" s="51"/>
    </row>
    <row r="38" spans="1:19" ht="15" x14ac:dyDescent="0.2">
      <c r="A38" s="5"/>
      <c r="B38" s="9">
        <v>1565</v>
      </c>
      <c r="C38" s="2" t="s">
        <v>16</v>
      </c>
      <c r="D38" s="6"/>
      <c r="E38" s="6"/>
      <c r="F38" s="91">
        <v>0.54685185185185181</v>
      </c>
      <c r="G38" s="6"/>
      <c r="H38" s="6"/>
      <c r="I38" s="6"/>
      <c r="J38" s="6"/>
      <c r="K38" s="6">
        <v>1</v>
      </c>
      <c r="L38" s="94">
        <v>0.63420138888888888</v>
      </c>
      <c r="M38" s="5"/>
      <c r="N38" s="5"/>
      <c r="O38" s="5"/>
      <c r="P38" s="5"/>
      <c r="Q38" s="5">
        <v>2</v>
      </c>
      <c r="R38" s="5">
        <f>Q38+K38</f>
        <v>3</v>
      </c>
      <c r="S38" s="5">
        <f>RANK(R38,R38:R43,1)</f>
        <v>1</v>
      </c>
    </row>
    <row r="39" spans="1:19" x14ac:dyDescent="0.2">
      <c r="A39" s="5"/>
      <c r="B39" s="9" t="s">
        <v>55</v>
      </c>
      <c r="C39" s="2" t="s">
        <v>17</v>
      </c>
      <c r="D39" s="6"/>
      <c r="E39" s="6"/>
      <c r="F39" s="91">
        <v>0.55149305555555561</v>
      </c>
      <c r="G39" s="6"/>
      <c r="H39" s="6"/>
      <c r="I39" s="6"/>
      <c r="J39" s="6"/>
      <c r="K39" s="6">
        <v>5</v>
      </c>
      <c r="L39" s="91">
        <v>0.63579861111111113</v>
      </c>
      <c r="M39" s="5"/>
      <c r="N39" s="5"/>
      <c r="O39" s="5"/>
      <c r="P39" s="5"/>
      <c r="Q39" s="5">
        <v>5</v>
      </c>
      <c r="R39" s="5">
        <f>Q39+K39</f>
        <v>10</v>
      </c>
      <c r="S39" s="5">
        <f>RANK(R39,R38:R43,1)</f>
        <v>5</v>
      </c>
    </row>
    <row r="40" spans="1:19" x14ac:dyDescent="0.2">
      <c r="A40" s="5"/>
      <c r="B40" s="9" t="s">
        <v>56</v>
      </c>
      <c r="C40" s="2" t="s">
        <v>18</v>
      </c>
      <c r="D40" s="6"/>
      <c r="E40" s="6"/>
      <c r="F40" s="91">
        <v>0.55030092592592594</v>
      </c>
      <c r="G40" s="6"/>
      <c r="H40" s="6"/>
      <c r="I40" s="6"/>
      <c r="J40" s="6"/>
      <c r="K40" s="6">
        <v>3</v>
      </c>
      <c r="L40" s="91">
        <v>0.63552083333333331</v>
      </c>
      <c r="M40" s="5"/>
      <c r="N40" s="5"/>
      <c r="O40" s="5"/>
      <c r="P40" s="5"/>
      <c r="Q40" s="5">
        <v>3</v>
      </c>
      <c r="R40" s="5">
        <f>Q40+K40</f>
        <v>6</v>
      </c>
      <c r="S40" s="5">
        <f>RANK(R40,R38:R43,1)</f>
        <v>3</v>
      </c>
    </row>
    <row r="41" spans="1:19" x14ac:dyDescent="0.2">
      <c r="A41" s="5"/>
      <c r="B41" s="9" t="s">
        <v>57</v>
      </c>
      <c r="C41" s="2" t="s">
        <v>19</v>
      </c>
      <c r="D41" s="6"/>
      <c r="E41" s="6"/>
      <c r="F41" s="91">
        <v>0.55160879629629633</v>
      </c>
      <c r="G41" s="6"/>
      <c r="H41" s="6"/>
      <c r="I41" s="6"/>
      <c r="J41" s="6"/>
      <c r="K41" s="6">
        <v>6</v>
      </c>
      <c r="L41" s="91">
        <v>0.63629629629629625</v>
      </c>
      <c r="M41" s="5"/>
      <c r="N41" s="5"/>
      <c r="O41" s="5"/>
      <c r="P41" s="5"/>
      <c r="Q41" s="5">
        <v>6</v>
      </c>
      <c r="R41" s="5">
        <f>Q41+K41</f>
        <v>12</v>
      </c>
      <c r="S41" s="5">
        <f>RANK(R41,R38:R43,1)</f>
        <v>6</v>
      </c>
    </row>
    <row r="42" spans="1:19" x14ac:dyDescent="0.2">
      <c r="A42" s="5"/>
      <c r="B42" s="9" t="s">
        <v>58</v>
      </c>
      <c r="C42" s="2" t="s">
        <v>20</v>
      </c>
      <c r="D42" s="6"/>
      <c r="E42" s="6"/>
      <c r="F42" s="91">
        <v>0.55093749999999997</v>
      </c>
      <c r="G42" s="6"/>
      <c r="H42" s="6"/>
      <c r="I42" s="6"/>
      <c r="J42" s="6"/>
      <c r="K42" s="6">
        <v>4</v>
      </c>
      <c r="L42" s="91">
        <v>0.63578703703703698</v>
      </c>
      <c r="M42" s="5"/>
      <c r="N42" s="5"/>
      <c r="O42" s="5"/>
      <c r="P42" s="5"/>
      <c r="Q42" s="5">
        <v>4</v>
      </c>
      <c r="R42" s="5">
        <f>Q42+K42</f>
        <v>8</v>
      </c>
      <c r="S42" s="5">
        <f>RANK(R42,R38:R43,1)</f>
        <v>4</v>
      </c>
    </row>
    <row r="43" spans="1:19" x14ac:dyDescent="0.2">
      <c r="A43" s="5"/>
      <c r="B43" s="9" t="s">
        <v>59</v>
      </c>
      <c r="C43" s="2" t="s">
        <v>60</v>
      </c>
      <c r="D43" s="6"/>
      <c r="E43" s="6"/>
      <c r="F43" s="91">
        <v>0.54834490740740738</v>
      </c>
      <c r="G43" s="6"/>
      <c r="H43" s="6"/>
      <c r="I43" s="6"/>
      <c r="J43" s="6"/>
      <c r="K43" s="6">
        <v>2</v>
      </c>
      <c r="L43" s="91">
        <v>0.63395833333333329</v>
      </c>
      <c r="M43" s="5"/>
      <c r="N43" s="5"/>
      <c r="O43" s="5"/>
      <c r="P43" s="5"/>
      <c r="Q43" s="5">
        <v>1</v>
      </c>
      <c r="R43" s="5">
        <f>Q43+K43</f>
        <v>3</v>
      </c>
      <c r="S43" s="5">
        <f>RANK(R43,R38:R43,1)</f>
        <v>1</v>
      </c>
    </row>
    <row r="44" spans="1:19" x14ac:dyDescent="0.2">
      <c r="B44" s="26"/>
      <c r="C44" s="27"/>
    </row>
    <row r="45" spans="1:19" x14ac:dyDescent="0.2">
      <c r="B45" s="26"/>
      <c r="C45" s="27"/>
    </row>
    <row r="46" spans="1:19" ht="13.5" thickBot="1" x14ac:dyDescent="0.25"/>
    <row r="47" spans="1:19" ht="16.5" thickBot="1" x14ac:dyDescent="0.3">
      <c r="A47" s="28"/>
      <c r="B47" s="30" t="s">
        <v>81</v>
      </c>
      <c r="C47" s="15">
        <v>0.49305555555555558</v>
      </c>
      <c r="D47" s="23"/>
      <c r="E47" s="23"/>
      <c r="G47" s="16"/>
      <c r="H47" s="17"/>
      <c r="I47" s="16"/>
      <c r="J47" s="17"/>
      <c r="K47" s="17"/>
      <c r="L47" s="29" t="s">
        <v>82</v>
      </c>
      <c r="M47" s="31"/>
      <c r="N47" s="15">
        <v>0.59027777777777779</v>
      </c>
      <c r="O47" s="25"/>
      <c r="P47" s="25"/>
      <c r="Q47" s="25"/>
      <c r="R47" s="25"/>
      <c r="S47" s="28"/>
    </row>
    <row r="48" spans="1:19" ht="13.5" thickBot="1" x14ac:dyDescent="0.25"/>
    <row r="49" spans="1:19" ht="19.5" thickBot="1" x14ac:dyDescent="0.35">
      <c r="B49" s="35"/>
      <c r="C49" s="34"/>
      <c r="D49" s="10"/>
      <c r="F49" s="86" t="s">
        <v>72</v>
      </c>
      <c r="G49" s="86"/>
      <c r="H49" s="86"/>
      <c r="I49" s="86"/>
      <c r="J49" s="86"/>
      <c r="K49" s="87"/>
      <c r="L49" s="88" t="s">
        <v>78</v>
      </c>
      <c r="M49" s="86"/>
      <c r="N49" s="86"/>
      <c r="O49" s="86"/>
      <c r="P49" s="86"/>
      <c r="Q49" s="86"/>
      <c r="R49" s="80" t="s">
        <v>79</v>
      </c>
      <c r="S49" s="89" t="s">
        <v>80</v>
      </c>
    </row>
    <row r="50" spans="1:19" ht="45" x14ac:dyDescent="0.2">
      <c r="A50" s="34"/>
      <c r="F50" s="46" t="s">
        <v>73</v>
      </c>
      <c r="G50" s="47" t="s">
        <v>74</v>
      </c>
      <c r="H50" s="46" t="s">
        <v>75</v>
      </c>
      <c r="I50" s="47" t="s">
        <v>74</v>
      </c>
      <c r="J50" s="46" t="s">
        <v>76</v>
      </c>
      <c r="K50" s="46" t="s">
        <v>77</v>
      </c>
      <c r="L50" s="46" t="s">
        <v>83</v>
      </c>
      <c r="M50" s="47" t="s">
        <v>74</v>
      </c>
      <c r="N50" s="46" t="s">
        <v>75</v>
      </c>
      <c r="O50" s="47" t="s">
        <v>74</v>
      </c>
      <c r="P50" s="46" t="s">
        <v>76</v>
      </c>
      <c r="Q50" s="46" t="s">
        <v>77</v>
      </c>
      <c r="R50" s="81"/>
      <c r="S50" s="90"/>
    </row>
    <row r="51" spans="1:19" ht="18.75" x14ac:dyDescent="0.2">
      <c r="A51" s="5"/>
      <c r="B51" s="7" t="s">
        <v>1</v>
      </c>
      <c r="C51" s="3" t="s">
        <v>2</v>
      </c>
      <c r="D51" s="6"/>
      <c r="E51" s="6"/>
      <c r="F51" s="48"/>
      <c r="G51" s="49"/>
      <c r="H51" s="48"/>
      <c r="I51" s="49"/>
      <c r="J51" s="48"/>
      <c r="K51" s="48"/>
      <c r="L51" s="48"/>
      <c r="M51" s="49"/>
      <c r="N51" s="48"/>
      <c r="O51" s="49"/>
      <c r="P51" s="48"/>
      <c r="Q51" s="48"/>
      <c r="R51" s="50"/>
      <c r="S51" s="51"/>
    </row>
    <row r="52" spans="1:19" x14ac:dyDescent="0.2">
      <c r="A52" s="3" t="s">
        <v>21</v>
      </c>
      <c r="B52" s="9" t="s">
        <v>61</v>
      </c>
      <c r="C52" s="2" t="s">
        <v>23</v>
      </c>
      <c r="D52" s="2">
        <v>0.92200000000000004</v>
      </c>
      <c r="E52" s="1"/>
      <c r="F52" s="91">
        <v>0.55399305555555556</v>
      </c>
      <c r="G52" s="53">
        <f>IF(((F52-C47)*86400)&lt;0, 0, ((F52-C47)*86400))</f>
        <v>5264.9999999999982</v>
      </c>
      <c r="H52" s="54"/>
      <c r="I52" s="53">
        <f t="shared" ref="I52:I57" si="10">(H52*86400)</f>
        <v>0</v>
      </c>
      <c r="J52" s="54">
        <f t="shared" ref="J52:J57" si="11">(G52*D52)+(I52*D52)</f>
        <v>4854.3299999999981</v>
      </c>
      <c r="K52" s="54">
        <f>RANK(J52,J52:J59,1)</f>
        <v>5</v>
      </c>
      <c r="L52" s="52">
        <v>0.63905092592592594</v>
      </c>
      <c r="M52" s="53">
        <f>IF(((L52-N47)*86400)&lt;0, 0, ((L52-N47)*86400))</f>
        <v>4214</v>
      </c>
      <c r="N52" s="54"/>
      <c r="O52" s="53">
        <f t="shared" ref="O52:O57" si="12">(N52*86400)</f>
        <v>0</v>
      </c>
      <c r="P52" s="54">
        <f t="shared" ref="P52" si="13">(M52*D52)+(O52*D52)</f>
        <v>3885.308</v>
      </c>
      <c r="Q52" s="54">
        <v>2</v>
      </c>
      <c r="R52" s="54">
        <f t="shared" ref="R52:R57" si="14">Q52+K52</f>
        <v>7</v>
      </c>
      <c r="S52" s="54">
        <f>RANK(R52,R52:R59,1)</f>
        <v>2</v>
      </c>
    </row>
    <row r="53" spans="1:19" x14ac:dyDescent="0.2">
      <c r="A53" s="5"/>
      <c r="B53" s="9" t="s">
        <v>62</v>
      </c>
      <c r="C53" s="2" t="s">
        <v>25</v>
      </c>
      <c r="D53" s="2">
        <v>0.95799999999999996</v>
      </c>
      <c r="E53" s="1"/>
      <c r="F53" s="91">
        <v>0.55898148148148141</v>
      </c>
      <c r="G53" s="53">
        <f>IF(((F53-C47)*86400)&lt;0, 0, ((F53-C47)*86400))</f>
        <v>5695.9999999999918</v>
      </c>
      <c r="H53" s="54"/>
      <c r="I53" s="53">
        <f t="shared" si="10"/>
        <v>0</v>
      </c>
      <c r="J53" s="54">
        <f t="shared" si="11"/>
        <v>5456.7679999999918</v>
      </c>
      <c r="K53" s="54">
        <f>RANK(J53,J52:J59,1)</f>
        <v>6</v>
      </c>
      <c r="L53" s="52">
        <v>0.63731481481481478</v>
      </c>
      <c r="M53" s="53">
        <f>IF(((L53-N47)*86400)&lt;0, 0, ((L53-N47)*86400))</f>
        <v>4063.9999999999959</v>
      </c>
      <c r="N53" s="54"/>
      <c r="O53" s="53">
        <f t="shared" si="12"/>
        <v>0</v>
      </c>
      <c r="P53" s="54">
        <f>(M53*D53)+(O53*D53)</f>
        <v>3893.3119999999958</v>
      </c>
      <c r="Q53" s="54">
        <v>3</v>
      </c>
      <c r="R53" s="54">
        <f t="shared" si="14"/>
        <v>9</v>
      </c>
      <c r="S53" s="54">
        <f>RANK(R53,R52:R59,1)</f>
        <v>5</v>
      </c>
    </row>
    <row r="54" spans="1:19" x14ac:dyDescent="0.2">
      <c r="A54" s="5"/>
      <c r="B54" s="9" t="s">
        <v>63</v>
      </c>
      <c r="C54" s="2" t="s">
        <v>67</v>
      </c>
      <c r="D54" s="2">
        <v>0.92600000000000005</v>
      </c>
      <c r="E54" s="1"/>
      <c r="F54" s="91">
        <v>0.55099537037037039</v>
      </c>
      <c r="G54" s="53">
        <f>IF(((F54-C47)*86400)&lt;0, 0, ((F54-C47)*86400))</f>
        <v>5005.9999999999991</v>
      </c>
      <c r="H54" s="54"/>
      <c r="I54" s="53">
        <f t="shared" si="10"/>
        <v>0</v>
      </c>
      <c r="J54" s="54">
        <f t="shared" si="11"/>
        <v>4635.5559999999996</v>
      </c>
      <c r="K54" s="54">
        <f>RANK(J54,J52:J59,1)</f>
        <v>3</v>
      </c>
      <c r="L54" s="52">
        <v>0.640162037037037</v>
      </c>
      <c r="M54" s="53">
        <f>IF(((L54-N47)*86400)&lt;0, 0, ((L54-N47)*86400))</f>
        <v>4309.9999999999955</v>
      </c>
      <c r="N54" s="54"/>
      <c r="O54" s="53">
        <f t="shared" si="12"/>
        <v>0</v>
      </c>
      <c r="P54" s="54">
        <f t="shared" ref="P54:P57" si="15">(M54*D54)+(O54*D54)</f>
        <v>3991.0599999999959</v>
      </c>
      <c r="Q54" s="54">
        <v>5</v>
      </c>
      <c r="R54" s="54">
        <f t="shared" si="14"/>
        <v>8</v>
      </c>
      <c r="S54" s="54">
        <f>RANK(R54,R52:R59,1)</f>
        <v>3</v>
      </c>
    </row>
    <row r="55" spans="1:19" x14ac:dyDescent="0.2">
      <c r="A55" s="5"/>
      <c r="B55" s="9" t="s">
        <v>64</v>
      </c>
      <c r="C55" s="2" t="s">
        <v>26</v>
      </c>
      <c r="D55" s="2">
        <v>0.94399999999999995</v>
      </c>
      <c r="E55" s="1"/>
      <c r="F55" s="91">
        <v>0.54700231481481476</v>
      </c>
      <c r="G55" s="53">
        <f>IF(((F55-C47)*86400)&lt;0, 0, ((F55-C47)*86400))</f>
        <v>4660.9999999999936</v>
      </c>
      <c r="H55" s="54"/>
      <c r="I55" s="53">
        <f t="shared" si="10"/>
        <v>0</v>
      </c>
      <c r="J55" s="54">
        <f t="shared" si="11"/>
        <v>4399.983999999994</v>
      </c>
      <c r="K55" s="54">
        <f>RANK(J55,J52:J59,1)</f>
        <v>1</v>
      </c>
      <c r="L55" s="52">
        <v>0.63472222222222219</v>
      </c>
      <c r="M55" s="53">
        <f>IF(((L55-N47)*86400)&lt;0, 0, ((L55-N47)*86400))</f>
        <v>3839.9999999999959</v>
      </c>
      <c r="N55" s="54"/>
      <c r="O55" s="53">
        <f t="shared" si="12"/>
        <v>0</v>
      </c>
      <c r="P55" s="54">
        <f t="shared" si="15"/>
        <v>3624.9599999999959</v>
      </c>
      <c r="Q55" s="54">
        <v>8</v>
      </c>
      <c r="R55" s="54">
        <f t="shared" si="14"/>
        <v>9</v>
      </c>
      <c r="S55" s="54">
        <f>RANK(R55,R52:R59,1)</f>
        <v>5</v>
      </c>
    </row>
    <row r="56" spans="1:19" x14ac:dyDescent="0.2">
      <c r="A56" s="5"/>
      <c r="B56" s="9" t="s">
        <v>65</v>
      </c>
      <c r="C56" s="2" t="s">
        <v>68</v>
      </c>
      <c r="D56" s="2">
        <v>0.92500000000000004</v>
      </c>
      <c r="E56" s="1"/>
      <c r="F56" s="91">
        <v>0.55049768518518516</v>
      </c>
      <c r="G56" s="53">
        <f>IF(((F56-C47)*86400)&lt;0, 0, ((F56-C47)*86400))</f>
        <v>4962.9999999999955</v>
      </c>
      <c r="H56" s="54"/>
      <c r="I56" s="53">
        <f t="shared" si="10"/>
        <v>0</v>
      </c>
      <c r="J56" s="54">
        <f t="shared" si="11"/>
        <v>4590.774999999996</v>
      </c>
      <c r="K56" s="54">
        <f>RANK(J56,J52:J59,1)</f>
        <v>2</v>
      </c>
      <c r="L56" s="52">
        <v>0.63783564814814808</v>
      </c>
      <c r="M56" s="53">
        <f>IF(((L56-N47)*86400)&lt;0, 0, ((L56-N47)*86400))</f>
        <v>4108.9999999999936</v>
      </c>
      <c r="N56" s="54"/>
      <c r="O56" s="53">
        <f t="shared" si="12"/>
        <v>0</v>
      </c>
      <c r="P56" s="54">
        <f t="shared" si="15"/>
        <v>3800.8249999999944</v>
      </c>
      <c r="Q56" s="54">
        <v>1</v>
      </c>
      <c r="R56" s="54">
        <f t="shared" si="14"/>
        <v>3</v>
      </c>
      <c r="S56" s="54">
        <f>RANK(R56,R52:R59,1)</f>
        <v>1</v>
      </c>
    </row>
    <row r="57" spans="1:19" x14ac:dyDescent="0.2">
      <c r="A57" s="5"/>
      <c r="B57" s="9" t="s">
        <v>66</v>
      </c>
      <c r="C57" s="2" t="s">
        <v>22</v>
      </c>
      <c r="D57" s="2">
        <v>0.92</v>
      </c>
      <c r="E57" s="1"/>
      <c r="F57" s="91">
        <v>0.5536226851851852</v>
      </c>
      <c r="G57" s="53">
        <f>IF(((F57-C47)*86400)&lt;0, 0, ((F57-C47)*86400))</f>
        <v>5232.9999999999991</v>
      </c>
      <c r="H57" s="54"/>
      <c r="I57" s="53">
        <f t="shared" si="10"/>
        <v>0</v>
      </c>
      <c r="J57" s="54">
        <f t="shared" si="11"/>
        <v>4814.3599999999997</v>
      </c>
      <c r="K57" s="54">
        <f>RANK(J57,J52:J59,1)</f>
        <v>4</v>
      </c>
      <c r="L57" s="52">
        <v>0.63932870370370376</v>
      </c>
      <c r="M57" s="53">
        <f>IF(((L57-N47)*86400)&lt;0, 0, ((L57-N47)*86400))</f>
        <v>4238.0000000000036</v>
      </c>
      <c r="N57" s="54"/>
      <c r="O57" s="53">
        <f t="shared" si="12"/>
        <v>0</v>
      </c>
      <c r="P57" s="54">
        <f t="shared" si="15"/>
        <v>3898.9600000000037</v>
      </c>
      <c r="Q57" s="54">
        <v>4</v>
      </c>
      <c r="R57" s="54">
        <f t="shared" si="14"/>
        <v>8</v>
      </c>
      <c r="S57" s="54">
        <f>RANK(R57,R52:R59,1)</f>
        <v>3</v>
      </c>
    </row>
    <row r="58" spans="1:19" x14ac:dyDescent="0.2">
      <c r="B58" s="26"/>
      <c r="C58" s="27"/>
      <c r="D58" s="27"/>
      <c r="E58" s="23"/>
      <c r="M58" s="36"/>
      <c r="N58" s="36"/>
      <c r="O58" s="36"/>
      <c r="P58" s="36"/>
      <c r="Q58" s="36"/>
    </row>
    <row r="59" spans="1:19" ht="13.5" thickBot="1" x14ac:dyDescent="0.25">
      <c r="B59" s="26"/>
      <c r="C59" s="27"/>
      <c r="D59" s="27"/>
      <c r="E59" s="23"/>
      <c r="M59" s="36"/>
      <c r="N59" s="36"/>
      <c r="O59" s="36"/>
      <c r="P59" s="36"/>
      <c r="Q59" s="36"/>
    </row>
    <row r="60" spans="1:19" ht="16.5" thickBot="1" x14ac:dyDescent="0.3">
      <c r="B60" s="30" t="s">
        <v>81</v>
      </c>
      <c r="C60" s="15">
        <v>0.49305555555555558</v>
      </c>
      <c r="D60" s="23"/>
      <c r="E60" s="23"/>
      <c r="G60" s="16"/>
      <c r="H60" s="17"/>
      <c r="I60" s="16"/>
      <c r="J60" s="17"/>
      <c r="K60" s="17"/>
      <c r="L60" s="37" t="s">
        <v>82</v>
      </c>
      <c r="M60" s="38"/>
      <c r="N60" s="20">
        <v>0.59027777777777779</v>
      </c>
    </row>
    <row r="61" spans="1:19" ht="19.5" thickBot="1" x14ac:dyDescent="0.35">
      <c r="F61" s="76" t="s">
        <v>72</v>
      </c>
      <c r="G61" s="77"/>
      <c r="H61" s="77"/>
      <c r="I61" s="77"/>
      <c r="J61" s="77"/>
      <c r="K61" s="78"/>
      <c r="L61" s="76" t="s">
        <v>78</v>
      </c>
      <c r="M61" s="77"/>
      <c r="N61" s="77"/>
      <c r="O61" s="77"/>
      <c r="P61" s="77"/>
      <c r="Q61" s="78"/>
      <c r="R61" s="80" t="s">
        <v>79</v>
      </c>
      <c r="S61" s="89" t="s">
        <v>80</v>
      </c>
    </row>
    <row r="62" spans="1:19" ht="45" x14ac:dyDescent="0.2">
      <c r="F62" s="46" t="s">
        <v>73</v>
      </c>
      <c r="G62" s="47" t="s">
        <v>74</v>
      </c>
      <c r="H62" s="46" t="s">
        <v>75</v>
      </c>
      <c r="I62" s="47" t="s">
        <v>74</v>
      </c>
      <c r="J62" s="46" t="s">
        <v>76</v>
      </c>
      <c r="K62" s="46" t="s">
        <v>77</v>
      </c>
      <c r="L62" s="46" t="s">
        <v>83</v>
      </c>
      <c r="M62" s="47" t="s">
        <v>74</v>
      </c>
      <c r="N62" s="46" t="s">
        <v>75</v>
      </c>
      <c r="O62" s="47" t="s">
        <v>74</v>
      </c>
      <c r="P62" s="46" t="s">
        <v>76</v>
      </c>
      <c r="Q62" s="46" t="s">
        <v>77</v>
      </c>
      <c r="R62" s="81"/>
      <c r="S62" s="90"/>
    </row>
    <row r="63" spans="1:19" x14ac:dyDescent="0.2">
      <c r="A63" s="5"/>
      <c r="B63" s="7" t="s">
        <v>1</v>
      </c>
      <c r="C63" s="3" t="s">
        <v>2</v>
      </c>
      <c r="D63" s="8"/>
      <c r="E63" s="6"/>
      <c r="F63" s="8"/>
      <c r="G63" s="8"/>
      <c r="H63" s="8"/>
      <c r="I63" s="8"/>
      <c r="J63" s="8"/>
      <c r="K63" s="8"/>
      <c r="L63" s="6"/>
      <c r="M63" s="5"/>
      <c r="N63" s="5"/>
      <c r="O63" s="5"/>
      <c r="P63" s="5"/>
      <c r="Q63" s="5"/>
      <c r="R63" s="5"/>
      <c r="S63" s="5"/>
    </row>
    <row r="64" spans="1:19" x14ac:dyDescent="0.2">
      <c r="A64" s="3" t="s">
        <v>27</v>
      </c>
      <c r="B64" s="4"/>
      <c r="C64" s="5"/>
      <c r="D64" s="6"/>
      <c r="E64" s="6"/>
      <c r="F64" s="6"/>
      <c r="G64" s="6"/>
      <c r="H64" s="6"/>
      <c r="I64" s="6"/>
      <c r="J64" s="6"/>
      <c r="K64" s="6"/>
      <c r="L64" s="6"/>
      <c r="M64" s="5"/>
      <c r="N64" s="5"/>
      <c r="O64" s="5"/>
      <c r="P64" s="5"/>
      <c r="Q64" s="5"/>
      <c r="R64" s="5"/>
      <c r="S64" s="5"/>
    </row>
    <row r="65" spans="1:19" x14ac:dyDescent="0.2">
      <c r="A65" s="5"/>
      <c r="B65" s="9" t="s">
        <v>69</v>
      </c>
      <c r="C65" s="2" t="s">
        <v>71</v>
      </c>
      <c r="D65" s="6"/>
      <c r="E65" s="6"/>
      <c r="F65" s="6"/>
      <c r="G65" s="6"/>
      <c r="H65" s="6"/>
      <c r="I65" s="6"/>
      <c r="J65" s="6"/>
      <c r="K65" s="6"/>
      <c r="L65" s="6"/>
      <c r="M65" s="5"/>
      <c r="N65" s="5"/>
      <c r="O65" s="5"/>
      <c r="P65" s="5"/>
      <c r="Q65" s="5"/>
      <c r="R65" s="5"/>
      <c r="S65" s="5"/>
    </row>
    <row r="66" spans="1:19" x14ac:dyDescent="0.2">
      <c r="A66" s="5"/>
      <c r="B66" s="9" t="s">
        <v>70</v>
      </c>
      <c r="C66" s="2" t="s">
        <v>32</v>
      </c>
      <c r="D66" s="6"/>
      <c r="E66" s="6"/>
      <c r="F66" s="91">
        <v>0.54910879629629628</v>
      </c>
      <c r="G66" s="6"/>
      <c r="H66" s="6"/>
      <c r="I66" s="6"/>
      <c r="J66" s="6"/>
      <c r="K66" s="6">
        <v>1</v>
      </c>
      <c r="L66" s="91">
        <v>0.63695601851851846</v>
      </c>
      <c r="M66" s="5"/>
      <c r="N66" s="5"/>
      <c r="O66" s="5"/>
      <c r="P66" s="5"/>
      <c r="Q66" s="5">
        <v>1</v>
      </c>
      <c r="R66" s="5">
        <f>Q66+K66</f>
        <v>2</v>
      </c>
      <c r="S66" s="5">
        <f>RANK(R66,R66:R71,1)</f>
        <v>1</v>
      </c>
    </row>
    <row r="67" spans="1:19" x14ac:dyDescent="0.2">
      <c r="A67" s="5"/>
      <c r="B67" s="9">
        <v>4534</v>
      </c>
      <c r="C67" s="2" t="s">
        <v>28</v>
      </c>
      <c r="D67" s="6"/>
      <c r="E67" s="6"/>
      <c r="F67" s="91">
        <v>0.5524189814814815</v>
      </c>
      <c r="G67" s="6"/>
      <c r="H67" s="6"/>
      <c r="I67" s="6"/>
      <c r="J67" s="6"/>
      <c r="K67" s="6">
        <v>5</v>
      </c>
      <c r="L67" s="91">
        <v>0.64158564814814811</v>
      </c>
      <c r="M67" s="5"/>
      <c r="N67" s="5"/>
      <c r="O67" s="5"/>
      <c r="P67" s="5"/>
      <c r="Q67" s="5">
        <v>6</v>
      </c>
      <c r="R67" s="5">
        <f>Q67+K67</f>
        <v>11</v>
      </c>
      <c r="S67" s="5">
        <f>RANK(R67,R66:R71,1)</f>
        <v>5</v>
      </c>
    </row>
    <row r="68" spans="1:19" x14ac:dyDescent="0.2">
      <c r="A68" s="5"/>
      <c r="B68" s="9">
        <v>4368</v>
      </c>
      <c r="C68" s="2" t="s">
        <v>29</v>
      </c>
      <c r="D68" s="6"/>
      <c r="E68" s="6"/>
      <c r="F68" s="91">
        <v>0.55821759259259263</v>
      </c>
      <c r="G68" s="6"/>
      <c r="H68" s="6"/>
      <c r="I68" s="6"/>
      <c r="J68" s="6"/>
      <c r="K68" s="6">
        <v>6</v>
      </c>
      <c r="L68" s="91">
        <v>0.64089120370370367</v>
      </c>
      <c r="M68" s="5"/>
      <c r="N68" s="5"/>
      <c r="O68" s="5"/>
      <c r="P68" s="5"/>
      <c r="Q68" s="5">
        <v>5</v>
      </c>
      <c r="R68" s="5">
        <f>Q68+K68</f>
        <v>11</v>
      </c>
      <c r="S68" s="5">
        <f>RANK(R68,R66:R71,1)</f>
        <v>5</v>
      </c>
    </row>
    <row r="69" spans="1:19" x14ac:dyDescent="0.2">
      <c r="A69" s="5"/>
      <c r="B69" s="9">
        <v>971</v>
      </c>
      <c r="C69" s="2" t="s">
        <v>30</v>
      </c>
      <c r="D69" s="6"/>
      <c r="E69" s="6"/>
      <c r="F69" s="91">
        <v>0.55141203703703701</v>
      </c>
      <c r="G69" s="6"/>
      <c r="H69" s="6"/>
      <c r="I69" s="6"/>
      <c r="J69" s="6"/>
      <c r="K69" s="6">
        <v>4</v>
      </c>
      <c r="L69" s="91">
        <v>0.63868055555555558</v>
      </c>
      <c r="M69" s="5"/>
      <c r="N69" s="5"/>
      <c r="O69" s="5"/>
      <c r="P69" s="5"/>
      <c r="Q69" s="5">
        <v>2</v>
      </c>
      <c r="R69" s="5">
        <f>Q69+K69</f>
        <v>6</v>
      </c>
      <c r="S69" s="5">
        <f>RANK(R69,R66:R71,1)</f>
        <v>3</v>
      </c>
    </row>
    <row r="70" spans="1:19" x14ac:dyDescent="0.2">
      <c r="A70" s="5"/>
      <c r="B70" s="4">
        <v>4364</v>
      </c>
      <c r="C70" s="5" t="s">
        <v>31</v>
      </c>
      <c r="D70" s="6"/>
      <c r="E70" s="6"/>
      <c r="F70" s="91">
        <v>0.54931712962962964</v>
      </c>
      <c r="G70" s="6"/>
      <c r="H70" s="6"/>
      <c r="I70" s="6"/>
      <c r="J70" s="6"/>
      <c r="K70" s="6">
        <v>2</v>
      </c>
      <c r="L70" s="91">
        <v>0.63962962962962966</v>
      </c>
      <c r="M70" s="5"/>
      <c r="N70" s="5"/>
      <c r="O70" s="5"/>
      <c r="P70" s="5"/>
      <c r="Q70" s="5">
        <v>3</v>
      </c>
      <c r="R70" s="5">
        <f>Q70+K70</f>
        <v>5</v>
      </c>
      <c r="S70" s="5">
        <f>RANK(R70,R66:R71,1)</f>
        <v>2</v>
      </c>
    </row>
    <row r="71" spans="1:19" x14ac:dyDescent="0.2">
      <c r="A71" s="5"/>
      <c r="B71" s="4">
        <v>4464</v>
      </c>
      <c r="C71" s="5"/>
      <c r="D71" s="6"/>
      <c r="E71" s="6"/>
      <c r="F71" s="91">
        <v>0.55079861111111106</v>
      </c>
      <c r="G71" s="6"/>
      <c r="H71" s="6"/>
      <c r="I71" s="6"/>
      <c r="J71" s="6"/>
      <c r="K71" s="6">
        <v>3</v>
      </c>
      <c r="L71" s="91">
        <v>0.63979166666666665</v>
      </c>
      <c r="M71" s="5"/>
      <c r="N71" s="5"/>
      <c r="O71" s="5"/>
      <c r="P71" s="5"/>
      <c r="Q71" s="5">
        <v>4</v>
      </c>
      <c r="R71" s="5">
        <f>Q71+K71</f>
        <v>7</v>
      </c>
      <c r="S71" s="5">
        <f>RANK(R71,R66:R71,1)</f>
        <v>4</v>
      </c>
    </row>
    <row r="76" spans="1:19" ht="16.5" thickBot="1" x14ac:dyDescent="0.3">
      <c r="B76" s="39" t="s">
        <v>84</v>
      </c>
      <c r="C76" s="22" t="s">
        <v>84</v>
      </c>
      <c r="D76" s="23"/>
      <c r="E76" s="23"/>
      <c r="G76" s="16"/>
      <c r="H76" s="17"/>
      <c r="I76" s="16"/>
      <c r="J76" s="17"/>
      <c r="K76" s="17"/>
      <c r="L76" s="39"/>
      <c r="M76" s="39"/>
      <c r="N76" s="40"/>
    </row>
    <row r="77" spans="1:19" ht="16.5" thickBot="1" x14ac:dyDescent="0.3">
      <c r="B77" s="30" t="s">
        <v>81</v>
      </c>
      <c r="C77" s="15">
        <v>0.49652777777777773</v>
      </c>
      <c r="L77" s="29" t="s">
        <v>82</v>
      </c>
      <c r="M77" s="31"/>
      <c r="N77" s="15">
        <v>0.59375</v>
      </c>
    </row>
    <row r="78" spans="1:19" ht="13.5" thickBot="1" x14ac:dyDescent="0.25">
      <c r="K78" s="41"/>
      <c r="L78" s="11"/>
    </row>
    <row r="79" spans="1:19" ht="19.5" thickBot="1" x14ac:dyDescent="0.35">
      <c r="F79" s="76" t="s">
        <v>72</v>
      </c>
      <c r="G79" s="77"/>
      <c r="H79" s="77"/>
      <c r="I79" s="77"/>
      <c r="J79" s="77"/>
      <c r="K79" s="78"/>
      <c r="L79" s="76" t="s">
        <v>78</v>
      </c>
      <c r="M79" s="77"/>
      <c r="N79" s="77"/>
      <c r="O79" s="77"/>
      <c r="P79" s="77"/>
      <c r="Q79" s="78"/>
      <c r="R79" s="80" t="s">
        <v>79</v>
      </c>
      <c r="S79" s="89" t="s">
        <v>80</v>
      </c>
    </row>
    <row r="80" spans="1:19" ht="45" x14ac:dyDescent="0.2">
      <c r="F80" s="46" t="s">
        <v>73</v>
      </c>
      <c r="G80" s="47" t="s">
        <v>74</v>
      </c>
      <c r="H80" s="46" t="s">
        <v>75</v>
      </c>
      <c r="I80" s="47" t="s">
        <v>74</v>
      </c>
      <c r="J80" s="46" t="s">
        <v>76</v>
      </c>
      <c r="K80" s="46" t="s">
        <v>77</v>
      </c>
      <c r="L80" s="46" t="s">
        <v>83</v>
      </c>
      <c r="M80" s="47" t="s">
        <v>74</v>
      </c>
      <c r="N80" s="46" t="s">
        <v>75</v>
      </c>
      <c r="O80" s="47" t="s">
        <v>74</v>
      </c>
      <c r="P80" s="46" t="s">
        <v>76</v>
      </c>
      <c r="Q80" s="46" t="s">
        <v>77</v>
      </c>
      <c r="R80" s="81"/>
      <c r="S80" s="90"/>
    </row>
    <row r="81" spans="1:19" ht="18.75" x14ac:dyDescent="0.2">
      <c r="A81" s="5"/>
      <c r="B81" s="7" t="s">
        <v>1</v>
      </c>
      <c r="C81" s="3" t="s">
        <v>2</v>
      </c>
      <c r="D81" s="8"/>
      <c r="E81" s="6"/>
      <c r="F81" s="48"/>
      <c r="G81" s="49"/>
      <c r="H81" s="48"/>
      <c r="I81" s="49"/>
      <c r="J81" s="48"/>
      <c r="K81" s="48"/>
      <c r="L81" s="48"/>
      <c r="M81" s="49"/>
      <c r="N81" s="48"/>
      <c r="O81" s="49"/>
      <c r="P81" s="48"/>
      <c r="Q81" s="48"/>
      <c r="R81" s="50"/>
      <c r="S81" s="51"/>
    </row>
    <row r="82" spans="1:19" x14ac:dyDescent="0.2">
      <c r="A82" s="3" t="s">
        <v>33</v>
      </c>
      <c r="B82" s="4"/>
      <c r="C82" s="5"/>
      <c r="D82" s="6"/>
      <c r="E82" s="6"/>
      <c r="F82" s="6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">
      <c r="A83" s="5"/>
      <c r="B83" s="4">
        <v>7500</v>
      </c>
      <c r="C83" s="5" t="s">
        <v>34</v>
      </c>
      <c r="D83" s="6">
        <v>0.871</v>
      </c>
      <c r="E83" s="6"/>
      <c r="F83" s="91">
        <v>0.55092592592592593</v>
      </c>
      <c r="G83" s="53">
        <f>IF(((F83-C77)*86400)&lt;0, 0, ((F83-C77)*86400))</f>
        <v>4700.0000000000036</v>
      </c>
      <c r="H83" s="54"/>
      <c r="I83" s="53">
        <f t="shared" ref="I83:I89" si="16">(H83*86400)</f>
        <v>0</v>
      </c>
      <c r="J83" s="54">
        <f t="shared" ref="J83:J89" si="17">(G83*D83)+(I83*D83)</f>
        <v>4093.700000000003</v>
      </c>
      <c r="K83" s="54">
        <f>RANK(J83,J83:J91,1)</f>
        <v>7</v>
      </c>
      <c r="L83" s="52">
        <v>0.64799768518518519</v>
      </c>
      <c r="M83" s="53">
        <f>IF(((L83-N77)*86400)&lt;0, 0, ((L83-N77)*86400))</f>
        <v>4687</v>
      </c>
      <c r="N83" s="54"/>
      <c r="O83" s="53">
        <f t="shared" ref="O83:O89" si="18">(N83*86400)</f>
        <v>0</v>
      </c>
      <c r="P83" s="54">
        <f t="shared" ref="P83:P84" si="19">(M83*D83)+(O83*D83)</f>
        <v>4082.377</v>
      </c>
      <c r="Q83" s="54">
        <f>RANK(P83,P83:P91,1)</f>
        <v>7</v>
      </c>
      <c r="R83" s="54">
        <f t="shared" ref="R83:R89" si="20">Q83+K83</f>
        <v>14</v>
      </c>
      <c r="S83" s="54">
        <f>RANK(R83,R83:R91,1)</f>
        <v>7</v>
      </c>
    </row>
    <row r="84" spans="1:19" x14ac:dyDescent="0.2">
      <c r="A84" s="5"/>
      <c r="B84" s="4">
        <v>8069</v>
      </c>
      <c r="C84" s="5" t="s">
        <v>35</v>
      </c>
      <c r="D84" s="6">
        <v>0.82199999999999995</v>
      </c>
      <c r="E84" s="6"/>
      <c r="F84" s="91">
        <v>0.55177083333333332</v>
      </c>
      <c r="G84" s="53">
        <f>IF(((F84-C77)*86400)&lt;0, 0, ((F84-C77)*86400))</f>
        <v>4773.0000000000027</v>
      </c>
      <c r="H84" s="54"/>
      <c r="I84" s="53">
        <f t="shared" si="16"/>
        <v>0</v>
      </c>
      <c r="J84" s="54">
        <f t="shared" si="17"/>
        <v>3923.4060000000022</v>
      </c>
      <c r="K84" s="54">
        <f>RANK(J84,J83:J91,1)</f>
        <v>6</v>
      </c>
      <c r="L84" s="52">
        <v>0.65114583333333331</v>
      </c>
      <c r="M84" s="53">
        <f>IF(((L84-N77)*86400)&lt;0, 0, ((L84-N77)*86400))</f>
        <v>4958.9999999999982</v>
      </c>
      <c r="N84" s="54"/>
      <c r="O84" s="53">
        <f t="shared" si="18"/>
        <v>0</v>
      </c>
      <c r="P84" s="54">
        <f t="shared" si="19"/>
        <v>4076.2979999999984</v>
      </c>
      <c r="Q84" s="54">
        <f>RANK(P84,P83:P91,1)</f>
        <v>6</v>
      </c>
      <c r="R84" s="54">
        <f t="shared" si="20"/>
        <v>12</v>
      </c>
      <c r="S84" s="54">
        <f>RANK(R84,R83:R91,1)</f>
        <v>6</v>
      </c>
    </row>
    <row r="85" spans="1:19" x14ac:dyDescent="0.2">
      <c r="A85" s="5"/>
      <c r="B85" s="4">
        <v>851</v>
      </c>
      <c r="C85" s="5" t="s">
        <v>37</v>
      </c>
      <c r="D85" s="6">
        <v>0.878</v>
      </c>
      <c r="E85" s="6"/>
      <c r="F85" s="91">
        <v>0.54672453703703705</v>
      </c>
      <c r="G85" s="53">
        <f>IF(((F85-C77)*86400)&lt;0, 0, ((F85-C77)*86400))</f>
        <v>4337.0000000000045</v>
      </c>
      <c r="H85" s="54"/>
      <c r="I85" s="53">
        <f t="shared" si="16"/>
        <v>0</v>
      </c>
      <c r="J85" s="54">
        <f t="shared" si="17"/>
        <v>3807.8860000000041</v>
      </c>
      <c r="K85" s="54">
        <f>RANK(J85,J83:J91,1)</f>
        <v>5</v>
      </c>
      <c r="L85" s="52">
        <v>0.64695601851851847</v>
      </c>
      <c r="M85" s="53">
        <f>IF(((L85-N77)*86400)&lt;0, 0, ((L85-N77)*86400))</f>
        <v>4596.9999999999964</v>
      </c>
      <c r="N85" s="54"/>
      <c r="O85" s="53">
        <f t="shared" si="18"/>
        <v>0</v>
      </c>
      <c r="P85" s="54">
        <f t="shared" ref="P85:P89" si="21">(M85*D85)+(O85*D85)</f>
        <v>4036.165999999997</v>
      </c>
      <c r="Q85" s="54">
        <f>RANK(P85,P83:P91,1)</f>
        <v>5</v>
      </c>
      <c r="R85" s="54">
        <f t="shared" si="20"/>
        <v>10</v>
      </c>
      <c r="S85" s="54">
        <f>RANK(R85,R83:R91,1)</f>
        <v>5</v>
      </c>
    </row>
    <row r="86" spans="1:19" x14ac:dyDescent="0.2">
      <c r="A86" s="5"/>
      <c r="B86" s="4">
        <v>8245</v>
      </c>
      <c r="C86" s="5" t="s">
        <v>38</v>
      </c>
      <c r="D86" s="6">
        <v>0.82299999999999995</v>
      </c>
      <c r="E86" s="6"/>
      <c r="F86" s="91">
        <v>0.54994212962962963</v>
      </c>
      <c r="G86" s="53">
        <f>IF(((F86-C77)*86400)&lt;0, 0, ((F86-C77)*86400))</f>
        <v>4615.0000000000036</v>
      </c>
      <c r="H86" s="54"/>
      <c r="I86" s="53">
        <f t="shared" si="16"/>
        <v>0</v>
      </c>
      <c r="J86" s="54">
        <f t="shared" si="17"/>
        <v>3798.1450000000027</v>
      </c>
      <c r="K86" s="54">
        <f>RANK(J86,J83:J91,1)</f>
        <v>4</v>
      </c>
      <c r="L86" s="52">
        <v>0.65021990740740743</v>
      </c>
      <c r="M86" s="53">
        <f>IF(((L86-N77)*86400)&lt;0, 0, ((L86-N77)*86400))</f>
        <v>4879.0000000000018</v>
      </c>
      <c r="N86" s="54"/>
      <c r="O86" s="53">
        <f t="shared" si="18"/>
        <v>0</v>
      </c>
      <c r="P86" s="54">
        <f t="shared" si="21"/>
        <v>4015.4170000000013</v>
      </c>
      <c r="Q86" s="54">
        <f>RANK(P86,P83:P91,1)</f>
        <v>4</v>
      </c>
      <c r="R86" s="54">
        <f t="shared" si="20"/>
        <v>8</v>
      </c>
      <c r="S86" s="54">
        <f>RANK(R86,R83:R91,1)</f>
        <v>4</v>
      </c>
    </row>
    <row r="87" spans="1:19" x14ac:dyDescent="0.2">
      <c r="A87" s="5"/>
      <c r="B87" s="4">
        <v>8709</v>
      </c>
      <c r="C87" s="5" t="s">
        <v>39</v>
      </c>
      <c r="D87" s="6">
        <v>0.90500000000000003</v>
      </c>
      <c r="E87" s="6"/>
      <c r="F87" s="91">
        <v>0.54096064814814815</v>
      </c>
      <c r="G87" s="53">
        <f>IF(((F87-C77)*86400)&lt;0, 0, ((F87-C77)*86400))</f>
        <v>3839.0000000000036</v>
      </c>
      <c r="H87" s="54"/>
      <c r="I87" s="53">
        <f t="shared" si="16"/>
        <v>0</v>
      </c>
      <c r="J87" s="54">
        <f t="shared" si="17"/>
        <v>3474.2950000000033</v>
      </c>
      <c r="K87" s="54">
        <f>RANK(J87,J83:J91,1)</f>
        <v>3</v>
      </c>
      <c r="L87" s="52">
        <v>0.6408449074074074</v>
      </c>
      <c r="M87" s="53">
        <f>IF(((L87-N77)*86400)&lt;0, 0, ((L87-N77)*86400))</f>
        <v>4069</v>
      </c>
      <c r="N87" s="54"/>
      <c r="O87" s="53">
        <f t="shared" si="18"/>
        <v>0</v>
      </c>
      <c r="P87" s="54">
        <f t="shared" si="21"/>
        <v>3682.4450000000002</v>
      </c>
      <c r="Q87" s="54">
        <f>RANK(P87,P83:P91,1)</f>
        <v>2</v>
      </c>
      <c r="R87" s="54">
        <f t="shared" si="20"/>
        <v>5</v>
      </c>
      <c r="S87" s="54">
        <f>RANK(R87,R83:R91,1)</f>
        <v>2</v>
      </c>
    </row>
    <row r="88" spans="1:19" x14ac:dyDescent="0.2">
      <c r="A88" s="5"/>
      <c r="B88" s="4">
        <v>508</v>
      </c>
      <c r="C88" s="5" t="s">
        <v>40</v>
      </c>
      <c r="D88" s="6">
        <v>0.90600000000000003</v>
      </c>
      <c r="E88" s="6"/>
      <c r="F88" s="91">
        <v>0.53638888888888892</v>
      </c>
      <c r="G88" s="53">
        <f>IF(((F88-C77)*86400)&lt;0, 0, ((F88-C77)*86400))</f>
        <v>3444.0000000000059</v>
      </c>
      <c r="H88" s="54"/>
      <c r="I88" s="53">
        <f t="shared" si="16"/>
        <v>0</v>
      </c>
      <c r="J88" s="54">
        <f t="shared" si="17"/>
        <v>3120.2640000000056</v>
      </c>
      <c r="K88" s="54">
        <f>RANK(J88,J83:J91,1)</f>
        <v>1</v>
      </c>
      <c r="L88" s="52">
        <v>0.63966435185185189</v>
      </c>
      <c r="M88" s="53">
        <f>IF(((L88-N77)*86400)&lt;0, 0, ((L88-N77)*86400))</f>
        <v>3967.0000000000032</v>
      </c>
      <c r="N88" s="54"/>
      <c r="O88" s="53">
        <f t="shared" si="18"/>
        <v>0</v>
      </c>
      <c r="P88" s="54">
        <f t="shared" si="21"/>
        <v>3594.102000000003</v>
      </c>
      <c r="Q88" s="54">
        <f>RANK(P88,P83:P91,1)</f>
        <v>1</v>
      </c>
      <c r="R88" s="54">
        <f t="shared" si="20"/>
        <v>2</v>
      </c>
      <c r="S88" s="54">
        <f>RANK(R88,R83:R91,1)</f>
        <v>1</v>
      </c>
    </row>
    <row r="89" spans="1:19" x14ac:dyDescent="0.2">
      <c r="A89" s="19"/>
      <c r="B89" s="33">
        <v>3087</v>
      </c>
      <c r="C89" s="19" t="s">
        <v>41</v>
      </c>
      <c r="D89" s="21">
        <v>0.89800000000000002</v>
      </c>
      <c r="E89" s="21"/>
      <c r="F89" s="93">
        <v>0.53839120370370364</v>
      </c>
      <c r="G89" s="62">
        <f>IF(((F89-C77)*86400)&lt;0, 0, ((F89-C77)*86400))</f>
        <v>3616.9999999999977</v>
      </c>
      <c r="H89" s="63"/>
      <c r="I89" s="62">
        <f t="shared" si="16"/>
        <v>0</v>
      </c>
      <c r="J89" s="63">
        <f t="shared" si="17"/>
        <v>3248.065999999998</v>
      </c>
      <c r="K89" s="63">
        <f>RANK(J89,J83:J91,1)</f>
        <v>2</v>
      </c>
      <c r="L89" s="95">
        <v>0.64359953703703698</v>
      </c>
      <c r="M89" s="62">
        <f>IF(((L89-N77)*86400)&lt;0, 0, ((L89-N77)*86400))</f>
        <v>4306.9999999999955</v>
      </c>
      <c r="N89" s="63"/>
      <c r="O89" s="62">
        <f t="shared" si="18"/>
        <v>0</v>
      </c>
      <c r="P89" s="63">
        <f t="shared" si="21"/>
        <v>3867.6859999999961</v>
      </c>
      <c r="Q89" s="63">
        <f>RANK(P89,P83:P91,1)</f>
        <v>3</v>
      </c>
      <c r="R89" s="63">
        <f t="shared" si="20"/>
        <v>5</v>
      </c>
      <c r="S89" s="63">
        <f>RANK(R89,R83:R91,1)</f>
        <v>2</v>
      </c>
    </row>
  </sheetData>
  <mergeCells count="24">
    <mergeCell ref="F79:K79"/>
    <mergeCell ref="L79:Q79"/>
    <mergeCell ref="R79:R80"/>
    <mergeCell ref="S79:S80"/>
    <mergeCell ref="F61:K61"/>
    <mergeCell ref="L61:Q61"/>
    <mergeCell ref="R61:R62"/>
    <mergeCell ref="S61:S62"/>
    <mergeCell ref="F49:K49"/>
    <mergeCell ref="L49:Q49"/>
    <mergeCell ref="R49:R50"/>
    <mergeCell ref="S49:S50"/>
    <mergeCell ref="F35:K35"/>
    <mergeCell ref="L35:Q35"/>
    <mergeCell ref="R35:R36"/>
    <mergeCell ref="S35:S36"/>
    <mergeCell ref="F7:K7"/>
    <mergeCell ref="L7:Q7"/>
    <mergeCell ref="R7:R8"/>
    <mergeCell ref="S7:S8"/>
    <mergeCell ref="F17:K17"/>
    <mergeCell ref="L17:Q17"/>
    <mergeCell ref="R17:R18"/>
    <mergeCell ref="S17:S18"/>
  </mergeCells>
  <pageMargins left="0.3923611111111111" right="0.56527777777777777" top="0.78680555555555554" bottom="0.78680555555555554" header="0.5" footer="0.75"/>
  <pageSetup paperSize="9" fitToWidth="0" fitToHeight="0" orientation="landscape" useFirstPageNumber="1" r:id="rId1"/>
  <headerFooter alignWithMargins="0"/>
  <ignoredErrors>
    <ignoredError sqref="R10 R21:R23 R83:R84 R57 R52 R54:R56 R53 R11 R85:R8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68"/>
  <sheetViews>
    <sheetView topLeftCell="A46" workbookViewId="0">
      <selection activeCell="B77" sqref="B77"/>
    </sheetView>
  </sheetViews>
  <sheetFormatPr defaultColWidth="10" defaultRowHeight="12.75" x14ac:dyDescent="0.2"/>
  <cols>
    <col min="1" max="1" width="11" style="12" customWidth="1"/>
    <col min="2" max="2" width="11" style="13" customWidth="1"/>
    <col min="3" max="3" width="12.85546875" style="12" customWidth="1"/>
    <col min="4" max="4" width="8.7109375" style="14" customWidth="1"/>
    <col min="5" max="5" width="2.7109375" style="14" customWidth="1"/>
    <col min="6" max="6" width="10.42578125" style="14" customWidth="1"/>
    <col min="7" max="7" width="12.5703125" style="14" customWidth="1"/>
    <col min="8" max="10" width="13.28515625" style="14" customWidth="1"/>
    <col min="11" max="11" width="8.5703125" style="14" customWidth="1"/>
    <col min="12" max="12" width="13" style="14" customWidth="1"/>
    <col min="13" max="13" width="13" style="12" customWidth="1"/>
    <col min="14" max="14" width="13.28515625" style="12" customWidth="1"/>
    <col min="15" max="15" width="12.42578125" style="12" customWidth="1"/>
    <col min="16" max="16" width="14.140625" style="12" customWidth="1"/>
    <col min="17" max="16384" width="10" style="12"/>
  </cols>
  <sheetData>
    <row r="4" spans="1:19" ht="13.5" thickBot="1" x14ac:dyDescent="0.25"/>
    <row r="5" spans="1:19" ht="16.5" thickBot="1" x14ac:dyDescent="0.3">
      <c r="B5" s="30" t="s">
        <v>81</v>
      </c>
      <c r="C5" s="15">
        <v>0.4861111111111111</v>
      </c>
      <c r="L5" s="29" t="s">
        <v>82</v>
      </c>
      <c r="M5" s="31"/>
      <c r="N5" s="15">
        <v>0.58333333333333337</v>
      </c>
    </row>
    <row r="6" spans="1:19" ht="13.5" thickBot="1" x14ac:dyDescent="0.25"/>
    <row r="7" spans="1:19" ht="19.5" customHeight="1" thickBot="1" x14ac:dyDescent="0.35">
      <c r="D7" s="12"/>
      <c r="F7" s="64" t="s">
        <v>72</v>
      </c>
      <c r="G7" s="65"/>
      <c r="H7" s="65"/>
      <c r="I7" s="65"/>
      <c r="J7" s="65"/>
      <c r="K7" s="66"/>
      <c r="L7" s="64" t="s">
        <v>78</v>
      </c>
      <c r="M7" s="65"/>
      <c r="N7" s="65"/>
      <c r="O7" s="65"/>
      <c r="P7" s="65"/>
      <c r="Q7" s="66"/>
      <c r="R7" s="67" t="s">
        <v>79</v>
      </c>
      <c r="S7" s="71" t="s">
        <v>80</v>
      </c>
    </row>
    <row r="8" spans="1:19" ht="45" x14ac:dyDescent="0.2">
      <c r="A8" s="25"/>
      <c r="B8" s="59" t="s">
        <v>1</v>
      </c>
      <c r="C8" s="60" t="s">
        <v>2</v>
      </c>
      <c r="D8" s="61" t="s">
        <v>4</v>
      </c>
      <c r="E8" s="61"/>
      <c r="F8" s="46" t="s">
        <v>73</v>
      </c>
      <c r="G8" s="47" t="s">
        <v>74</v>
      </c>
      <c r="H8" s="46" t="s">
        <v>75</v>
      </c>
      <c r="I8" s="47" t="s">
        <v>74</v>
      </c>
      <c r="J8" s="46" t="s">
        <v>86</v>
      </c>
      <c r="K8" s="46" t="s">
        <v>87</v>
      </c>
      <c r="L8" s="46" t="s">
        <v>83</v>
      </c>
      <c r="M8" s="47" t="s">
        <v>74</v>
      </c>
      <c r="N8" s="46" t="s">
        <v>75</v>
      </c>
      <c r="O8" s="47" t="s">
        <v>74</v>
      </c>
      <c r="P8" s="46" t="s">
        <v>86</v>
      </c>
      <c r="Q8" s="58" t="s">
        <v>87</v>
      </c>
      <c r="R8" s="68"/>
      <c r="S8" s="72"/>
    </row>
    <row r="9" spans="1:19" x14ac:dyDescent="0.2">
      <c r="A9" s="3" t="s">
        <v>0</v>
      </c>
      <c r="B9" s="4"/>
      <c r="C9" s="5"/>
      <c r="D9" s="6"/>
      <c r="E9" s="6"/>
      <c r="F9" s="6"/>
      <c r="G9" s="6"/>
      <c r="H9" s="6"/>
      <c r="I9" s="6"/>
      <c r="J9" s="6"/>
      <c r="K9" s="6"/>
      <c r="L9" s="6"/>
      <c r="M9" s="5"/>
      <c r="N9" s="5"/>
      <c r="O9" s="5"/>
      <c r="P9" s="5"/>
      <c r="Q9" s="5"/>
      <c r="R9" s="5"/>
      <c r="S9" s="5"/>
    </row>
    <row r="10" spans="1:19" x14ac:dyDescent="0.2">
      <c r="A10" s="5"/>
      <c r="B10" s="4">
        <v>4007</v>
      </c>
      <c r="C10" s="5" t="s">
        <v>5</v>
      </c>
      <c r="D10" s="6">
        <v>1.012</v>
      </c>
      <c r="E10" s="6"/>
      <c r="F10" s="52">
        <v>0.53568287037037032</v>
      </c>
      <c r="G10" s="53">
        <v>4282.9999999999964</v>
      </c>
      <c r="H10" s="54"/>
      <c r="I10" s="53">
        <v>0</v>
      </c>
      <c r="J10" s="54">
        <v>4334.3959999999961</v>
      </c>
      <c r="K10" s="54">
        <v>2</v>
      </c>
      <c r="L10" s="52">
        <v>0.6470717592592593</v>
      </c>
      <c r="M10" s="53">
        <v>5507.0000000000009</v>
      </c>
      <c r="N10" s="54"/>
      <c r="O10" s="53">
        <v>0</v>
      </c>
      <c r="P10" s="54">
        <v>5573.0840000000007</v>
      </c>
      <c r="Q10" s="54">
        <v>2</v>
      </c>
      <c r="R10" s="54">
        <v>4</v>
      </c>
      <c r="S10" s="54">
        <v>2</v>
      </c>
    </row>
    <row r="11" spans="1:19" x14ac:dyDescent="0.2">
      <c r="A11" s="5"/>
      <c r="B11" s="9" t="s">
        <v>42</v>
      </c>
      <c r="C11" s="2" t="s">
        <v>6</v>
      </c>
      <c r="D11" s="6">
        <v>1.085</v>
      </c>
      <c r="E11" s="6"/>
      <c r="F11" s="52">
        <v>0.53074074074074074</v>
      </c>
      <c r="G11" s="53">
        <v>3856</v>
      </c>
      <c r="H11" s="54"/>
      <c r="I11" s="53">
        <v>0</v>
      </c>
      <c r="J11" s="54">
        <v>4183.76</v>
      </c>
      <c r="K11" s="54">
        <v>1</v>
      </c>
      <c r="L11" s="52">
        <v>0.64059027777777777</v>
      </c>
      <c r="M11" s="53">
        <v>4946.9999999999964</v>
      </c>
      <c r="N11" s="54"/>
      <c r="O11" s="53">
        <v>0</v>
      </c>
      <c r="P11" s="54">
        <v>5367.4949999999963</v>
      </c>
      <c r="Q11" s="54">
        <v>1</v>
      </c>
      <c r="R11" s="54">
        <v>2</v>
      </c>
      <c r="S11" s="54">
        <v>1</v>
      </c>
    </row>
    <row r="12" spans="1:19" ht="18.75" x14ac:dyDescent="0.3">
      <c r="B12" s="26"/>
      <c r="C12" s="27"/>
      <c r="D12" s="23"/>
      <c r="E12" s="23"/>
      <c r="G12" s="16"/>
      <c r="H12" s="17"/>
      <c r="I12" s="16"/>
      <c r="J12" s="17"/>
      <c r="K12" s="17"/>
      <c r="L12" s="17"/>
      <c r="M12" s="16"/>
      <c r="N12" s="17"/>
      <c r="O12" s="16"/>
      <c r="P12" s="17"/>
      <c r="Q12" s="17"/>
      <c r="R12" s="17"/>
      <c r="S12" s="32"/>
    </row>
    <row r="13" spans="1:19" ht="19.5" thickBot="1" x14ac:dyDescent="0.35">
      <c r="B13" s="26"/>
      <c r="C13" s="27"/>
      <c r="D13" s="23"/>
      <c r="E13" s="23"/>
      <c r="G13" s="16"/>
      <c r="H13" s="17"/>
      <c r="I13" s="16"/>
      <c r="J13" s="17"/>
      <c r="K13" s="17"/>
      <c r="L13" s="17"/>
      <c r="M13" s="16"/>
      <c r="N13" s="17"/>
      <c r="O13" s="16"/>
      <c r="P13" s="17"/>
      <c r="Q13" s="17"/>
      <c r="R13" s="17"/>
      <c r="S13" s="32"/>
    </row>
    <row r="14" spans="1:19" ht="19.5" thickBot="1" x14ac:dyDescent="0.35">
      <c r="A14" s="28"/>
      <c r="B14" s="30" t="s">
        <v>81</v>
      </c>
      <c r="C14" s="15">
        <v>0.45833333333333331</v>
      </c>
      <c r="D14" s="23"/>
      <c r="E14" s="23"/>
      <c r="G14" s="16"/>
      <c r="H14" s="17"/>
      <c r="I14" s="16"/>
      <c r="J14" s="17"/>
      <c r="K14" s="17"/>
      <c r="L14" s="29" t="s">
        <v>82</v>
      </c>
      <c r="M14" s="42"/>
      <c r="N14" s="15">
        <v>0.58333333333333337</v>
      </c>
      <c r="O14" s="16"/>
      <c r="P14" s="17"/>
      <c r="Q14" s="17"/>
      <c r="R14" s="17"/>
      <c r="S14" s="32"/>
    </row>
    <row r="15" spans="1:19" ht="18.75" x14ac:dyDescent="0.3">
      <c r="B15" s="24"/>
      <c r="C15" s="22"/>
      <c r="D15" s="23"/>
      <c r="E15" s="23"/>
      <c r="G15" s="16"/>
      <c r="H15" s="17"/>
      <c r="I15" s="16"/>
      <c r="J15" s="17"/>
      <c r="K15" s="17"/>
      <c r="L15" s="24"/>
      <c r="M15" s="24"/>
      <c r="N15" s="22"/>
      <c r="O15" s="16"/>
      <c r="P15" s="17"/>
      <c r="Q15" s="17"/>
      <c r="R15" s="17"/>
      <c r="S15" s="32"/>
    </row>
    <row r="16" spans="1:19" ht="19.5" thickBot="1" x14ac:dyDescent="0.35">
      <c r="B16" s="24"/>
      <c r="C16" s="22"/>
      <c r="D16" s="23"/>
      <c r="E16" s="23"/>
      <c r="G16" s="16"/>
      <c r="H16" s="17"/>
      <c r="I16" s="16"/>
      <c r="J16" s="17"/>
      <c r="K16" s="17"/>
      <c r="L16" s="24"/>
      <c r="M16" s="24"/>
      <c r="N16" s="22"/>
      <c r="O16" s="16"/>
      <c r="P16" s="17"/>
      <c r="Q16" s="17"/>
      <c r="R16" s="17"/>
      <c r="S16" s="32"/>
    </row>
    <row r="17" spans="1:19" ht="19.5" customHeight="1" thickBot="1" x14ac:dyDescent="0.35">
      <c r="B17" s="24"/>
      <c r="C17" s="22"/>
      <c r="D17" s="23"/>
      <c r="E17" s="23"/>
      <c r="F17" s="74" t="s">
        <v>72</v>
      </c>
      <c r="G17" s="73"/>
      <c r="H17" s="73"/>
      <c r="I17" s="73"/>
      <c r="J17" s="73"/>
      <c r="K17" s="75"/>
      <c r="L17" s="74" t="s">
        <v>78</v>
      </c>
      <c r="M17" s="73"/>
      <c r="N17" s="73"/>
      <c r="O17" s="73"/>
      <c r="P17" s="73"/>
      <c r="Q17" s="73"/>
      <c r="R17" s="67" t="s">
        <v>79</v>
      </c>
      <c r="S17" s="71" t="s">
        <v>80</v>
      </c>
    </row>
    <row r="18" spans="1:19" ht="45" x14ac:dyDescent="0.2">
      <c r="F18" s="55" t="s">
        <v>73</v>
      </c>
      <c r="G18" s="56" t="s">
        <v>74</v>
      </c>
      <c r="H18" s="57" t="s">
        <v>75</v>
      </c>
      <c r="I18" s="56" t="s">
        <v>74</v>
      </c>
      <c r="J18" s="57" t="s">
        <v>86</v>
      </c>
      <c r="K18" s="58" t="s">
        <v>87</v>
      </c>
      <c r="L18" s="55" t="s">
        <v>83</v>
      </c>
      <c r="M18" s="56" t="s">
        <v>74</v>
      </c>
      <c r="N18" s="57" t="s">
        <v>75</v>
      </c>
      <c r="O18" s="56" t="s">
        <v>74</v>
      </c>
      <c r="P18" s="57" t="s">
        <v>86</v>
      </c>
      <c r="Q18" s="58" t="s">
        <v>87</v>
      </c>
      <c r="R18" s="68"/>
      <c r="S18" s="72"/>
    </row>
    <row r="19" spans="1:19" x14ac:dyDescent="0.2">
      <c r="A19" s="3" t="s">
        <v>7</v>
      </c>
      <c r="B19" s="7" t="s">
        <v>1</v>
      </c>
      <c r="C19" s="3" t="s">
        <v>2</v>
      </c>
      <c r="D19" s="8" t="s">
        <v>85</v>
      </c>
      <c r="E19" s="6"/>
      <c r="F19" s="8"/>
      <c r="G19" s="8"/>
      <c r="H19" s="8"/>
      <c r="I19" s="8"/>
      <c r="J19" s="8"/>
      <c r="K19" s="6"/>
      <c r="L19" s="6"/>
      <c r="M19" s="5"/>
      <c r="N19" s="5"/>
      <c r="O19" s="5"/>
      <c r="P19" s="5"/>
      <c r="Q19" s="5"/>
      <c r="R19" s="5"/>
      <c r="S19" s="5"/>
    </row>
    <row r="20" spans="1:19" x14ac:dyDescent="0.2">
      <c r="A20" s="5"/>
      <c r="B20" s="4"/>
      <c r="C20" s="5"/>
      <c r="D20" s="6"/>
      <c r="E20" s="6"/>
      <c r="F20" s="6"/>
      <c r="G20" s="6"/>
      <c r="H20" s="6"/>
      <c r="I20" s="6"/>
      <c r="J20" s="6"/>
      <c r="K20" s="6"/>
      <c r="L20" s="6"/>
      <c r="M20" s="5"/>
      <c r="N20" s="5"/>
      <c r="O20" s="5"/>
      <c r="P20" s="5"/>
      <c r="Q20" s="5"/>
      <c r="R20" s="5"/>
      <c r="S20" s="5"/>
    </row>
    <row r="21" spans="1:19" x14ac:dyDescent="0.2">
      <c r="A21" s="5"/>
      <c r="B21" s="9" t="s">
        <v>43</v>
      </c>
      <c r="C21" s="2" t="s">
        <v>8</v>
      </c>
      <c r="D21" s="1">
        <v>1.02</v>
      </c>
      <c r="E21" s="1"/>
      <c r="F21" s="52">
        <v>0.53584490740740742</v>
      </c>
      <c r="G21" s="53">
        <v>6697.0000000000027</v>
      </c>
      <c r="H21" s="54"/>
      <c r="I21" s="53">
        <v>0</v>
      </c>
      <c r="J21" s="54">
        <v>6830.9400000000032</v>
      </c>
      <c r="K21" s="54">
        <v>3</v>
      </c>
      <c r="L21" s="52">
        <v>0.64965277777777775</v>
      </c>
      <c r="M21" s="53">
        <v>5729.9999999999936</v>
      </c>
      <c r="N21" s="54"/>
      <c r="O21" s="53">
        <v>0</v>
      </c>
      <c r="P21" s="54">
        <v>5844.599999999994</v>
      </c>
      <c r="Q21" s="54">
        <v>7</v>
      </c>
      <c r="R21" s="54">
        <f>Q21+K21</f>
        <v>10</v>
      </c>
      <c r="S21" s="54">
        <v>6</v>
      </c>
    </row>
    <row r="22" spans="1:19" x14ac:dyDescent="0.2">
      <c r="A22" s="5"/>
      <c r="B22" s="9" t="s">
        <v>44</v>
      </c>
      <c r="C22" s="2" t="s">
        <v>50</v>
      </c>
      <c r="D22" s="1">
        <v>0.99099999999999999</v>
      </c>
      <c r="E22" s="1"/>
      <c r="F22" s="52">
        <v>0.54153935185185187</v>
      </c>
      <c r="G22" s="53">
        <v>7189.0000000000027</v>
      </c>
      <c r="H22" s="54"/>
      <c r="I22" s="53">
        <v>0</v>
      </c>
      <c r="J22" s="54">
        <v>7124.2990000000027</v>
      </c>
      <c r="K22" s="54">
        <v>9</v>
      </c>
      <c r="L22" s="52">
        <v>0.65112268518518512</v>
      </c>
      <c r="M22" s="53">
        <v>5856.9999999999918</v>
      </c>
      <c r="N22" s="54"/>
      <c r="O22" s="53">
        <v>0</v>
      </c>
      <c r="P22" s="54">
        <v>5804.2869999999921</v>
      </c>
      <c r="Q22" s="54">
        <v>6</v>
      </c>
      <c r="R22" s="54">
        <f>Q22+K22</f>
        <v>15</v>
      </c>
      <c r="S22" s="54">
        <v>7</v>
      </c>
    </row>
    <row r="23" spans="1:19" x14ac:dyDescent="0.2">
      <c r="A23" s="5"/>
      <c r="B23" s="9" t="s">
        <v>9</v>
      </c>
      <c r="C23" s="2" t="s">
        <v>51</v>
      </c>
      <c r="D23" s="1">
        <v>1.008</v>
      </c>
      <c r="E23" s="1"/>
      <c r="F23" s="52">
        <v>0.54363425925925923</v>
      </c>
      <c r="G23" s="53">
        <v>7369.9999999999991</v>
      </c>
      <c r="H23" s="54"/>
      <c r="I23" s="53">
        <v>0</v>
      </c>
      <c r="J23" s="54">
        <v>7428.9599999999991</v>
      </c>
      <c r="K23" s="54">
        <v>11</v>
      </c>
      <c r="L23" s="52">
        <v>0.65313657407407411</v>
      </c>
      <c r="M23" s="53">
        <v>6030.9999999999991</v>
      </c>
      <c r="N23" s="54"/>
      <c r="O23" s="53">
        <v>0</v>
      </c>
      <c r="P23" s="54">
        <v>6079.2479999999987</v>
      </c>
      <c r="Q23" s="54">
        <v>10</v>
      </c>
      <c r="R23" s="54">
        <f>Q23+K23</f>
        <v>21</v>
      </c>
      <c r="S23" s="54">
        <v>10</v>
      </c>
    </row>
    <row r="24" spans="1:19" x14ac:dyDescent="0.2">
      <c r="A24" s="5"/>
      <c r="B24" s="9" t="s">
        <v>45</v>
      </c>
      <c r="C24" s="2" t="s">
        <v>52</v>
      </c>
      <c r="D24" s="1">
        <v>1.0329999999999999</v>
      </c>
      <c r="E24" s="1"/>
      <c r="F24" s="52">
        <v>0.54135416666666669</v>
      </c>
      <c r="G24" s="53">
        <v>7173.0000000000036</v>
      </c>
      <c r="H24" s="54"/>
      <c r="I24" s="53">
        <v>0</v>
      </c>
      <c r="J24" s="54">
        <v>7409.7090000000035</v>
      </c>
      <c r="K24" s="54">
        <v>10</v>
      </c>
      <c r="L24" s="52">
        <v>0.64976851851851858</v>
      </c>
      <c r="M24" s="53">
        <v>5740.0000000000018</v>
      </c>
      <c r="N24" s="54"/>
      <c r="O24" s="53">
        <v>0</v>
      </c>
      <c r="P24" s="54">
        <v>5929.420000000001</v>
      </c>
      <c r="Q24" s="54">
        <v>9</v>
      </c>
      <c r="R24" s="54">
        <f t="shared" ref="R24:R30" si="0">Q24+K24</f>
        <v>19</v>
      </c>
      <c r="S24" s="54">
        <v>9</v>
      </c>
    </row>
    <row r="25" spans="1:19" x14ac:dyDescent="0.2">
      <c r="A25" s="5"/>
      <c r="B25" s="9" t="s">
        <v>46</v>
      </c>
      <c r="C25" s="2" t="s">
        <v>11</v>
      </c>
      <c r="D25" s="1">
        <v>0.999</v>
      </c>
      <c r="E25" s="1"/>
      <c r="F25" s="52">
        <v>0.53996527777777781</v>
      </c>
      <c r="G25" s="53">
        <v>7053.0000000000045</v>
      </c>
      <c r="H25" s="54"/>
      <c r="I25" s="53">
        <v>0</v>
      </c>
      <c r="J25" s="54">
        <v>7045.9470000000047</v>
      </c>
      <c r="K25" s="54">
        <v>7</v>
      </c>
      <c r="L25" s="52">
        <v>0.64840277777777777</v>
      </c>
      <c r="M25" s="53">
        <v>5621.9999999999964</v>
      </c>
      <c r="N25" s="54"/>
      <c r="O25" s="53">
        <v>0</v>
      </c>
      <c r="P25" s="54">
        <v>5616.3779999999961</v>
      </c>
      <c r="Q25" s="54">
        <v>2</v>
      </c>
      <c r="R25" s="54">
        <f t="shared" si="0"/>
        <v>9</v>
      </c>
      <c r="S25" s="54">
        <v>4</v>
      </c>
    </row>
    <row r="26" spans="1:19" x14ac:dyDescent="0.2">
      <c r="A26" s="5"/>
      <c r="B26" s="9" t="s">
        <v>48</v>
      </c>
      <c r="C26" s="2" t="s">
        <v>53</v>
      </c>
      <c r="D26" s="1">
        <v>0.99299999999999999</v>
      </c>
      <c r="E26" s="1"/>
      <c r="F26" s="52">
        <v>0.5379976851851852</v>
      </c>
      <c r="G26" s="53">
        <v>6883.0000000000036</v>
      </c>
      <c r="H26" s="54"/>
      <c r="I26" s="53">
        <v>0</v>
      </c>
      <c r="J26" s="54">
        <v>6834.8190000000031</v>
      </c>
      <c r="K26" s="54">
        <v>4</v>
      </c>
      <c r="L26" s="52">
        <v>0.65077546296296296</v>
      </c>
      <c r="M26" s="53">
        <v>5826.9999999999964</v>
      </c>
      <c r="N26" s="54"/>
      <c r="O26" s="53">
        <v>0</v>
      </c>
      <c r="P26" s="54">
        <v>5786.2109999999966</v>
      </c>
      <c r="Q26" s="54">
        <v>5</v>
      </c>
      <c r="R26" s="54">
        <f t="shared" si="0"/>
        <v>9</v>
      </c>
      <c r="S26" s="54">
        <v>4</v>
      </c>
    </row>
    <row r="27" spans="1:19" x14ac:dyDescent="0.2">
      <c r="A27" s="5"/>
      <c r="B27" s="9">
        <v>7778</v>
      </c>
      <c r="C27" s="2" t="s">
        <v>10</v>
      </c>
      <c r="D27" s="1">
        <v>1.0649999999999999</v>
      </c>
      <c r="E27" s="1"/>
      <c r="F27" s="52">
        <v>0.5357291666666667</v>
      </c>
      <c r="G27" s="53">
        <v>6687.0000000000045</v>
      </c>
      <c r="H27" s="54"/>
      <c r="I27" s="53">
        <v>0</v>
      </c>
      <c r="J27" s="54">
        <v>7121.6550000000043</v>
      </c>
      <c r="K27" s="54">
        <v>8</v>
      </c>
      <c r="L27" s="52">
        <v>0.64769675925925929</v>
      </c>
      <c r="M27" s="53">
        <v>5561</v>
      </c>
      <c r="N27" s="54"/>
      <c r="O27" s="53">
        <v>0</v>
      </c>
      <c r="P27" s="54">
        <v>5922.4650000000001</v>
      </c>
      <c r="Q27" s="54">
        <v>8</v>
      </c>
      <c r="R27" s="54">
        <f t="shared" si="0"/>
        <v>16</v>
      </c>
      <c r="S27" s="54">
        <v>8</v>
      </c>
    </row>
    <row r="28" spans="1:19" x14ac:dyDescent="0.2">
      <c r="A28" s="5"/>
      <c r="B28" s="9" t="s">
        <v>49</v>
      </c>
      <c r="C28" s="2" t="s">
        <v>54</v>
      </c>
      <c r="D28" s="1">
        <v>1.0580000000000001</v>
      </c>
      <c r="E28" s="1"/>
      <c r="F28" s="52">
        <v>0.53203703703703698</v>
      </c>
      <c r="G28" s="53">
        <v>6367.9999999999964</v>
      </c>
      <c r="H28" s="54"/>
      <c r="I28" s="53">
        <v>0</v>
      </c>
      <c r="J28" s="54">
        <v>6737.3439999999964</v>
      </c>
      <c r="K28" s="54">
        <v>2</v>
      </c>
      <c r="L28" s="52">
        <v>0.64611111111111108</v>
      </c>
      <c r="M28" s="53">
        <v>5423.9999999999945</v>
      </c>
      <c r="N28" s="54"/>
      <c r="O28" s="53">
        <v>0</v>
      </c>
      <c r="P28" s="54">
        <v>5738.5919999999942</v>
      </c>
      <c r="Q28" s="54">
        <v>4</v>
      </c>
      <c r="R28" s="54">
        <f t="shared" si="0"/>
        <v>6</v>
      </c>
      <c r="S28" s="54">
        <v>1</v>
      </c>
    </row>
    <row r="29" spans="1:19" x14ac:dyDescent="0.2">
      <c r="A29" s="5"/>
      <c r="B29" s="4">
        <v>8933</v>
      </c>
      <c r="C29" s="5" t="s">
        <v>12</v>
      </c>
      <c r="D29" s="6">
        <v>1.0780000000000001</v>
      </c>
      <c r="E29" s="6"/>
      <c r="F29" s="52">
        <v>0.5320138888888889</v>
      </c>
      <c r="G29" s="53">
        <v>6366.0000000000027</v>
      </c>
      <c r="H29" s="54"/>
      <c r="I29" s="53">
        <v>0</v>
      </c>
      <c r="J29" s="54">
        <v>6862.5480000000034</v>
      </c>
      <c r="K29" s="54">
        <v>5</v>
      </c>
      <c r="L29" s="52">
        <v>0.64490740740740737</v>
      </c>
      <c r="M29" s="53">
        <v>5319.9999999999936</v>
      </c>
      <c r="N29" s="54"/>
      <c r="O29" s="53">
        <v>0</v>
      </c>
      <c r="P29" s="54">
        <v>5734.9599999999937</v>
      </c>
      <c r="Q29" s="54">
        <v>3</v>
      </c>
      <c r="R29" s="54">
        <f t="shared" si="0"/>
        <v>8</v>
      </c>
      <c r="S29" s="54">
        <v>3</v>
      </c>
    </row>
    <row r="30" spans="1:19" x14ac:dyDescent="0.2">
      <c r="A30" s="5"/>
      <c r="B30" s="4">
        <v>1367</v>
      </c>
      <c r="C30" s="5" t="s">
        <v>13</v>
      </c>
      <c r="D30" s="6">
        <v>0.99299999999999999</v>
      </c>
      <c r="E30" s="6"/>
      <c r="F30" s="52">
        <v>0.53883101851851845</v>
      </c>
      <c r="G30" s="53">
        <v>6954.9999999999955</v>
      </c>
      <c r="H30" s="54"/>
      <c r="I30" s="53">
        <v>0</v>
      </c>
      <c r="J30" s="54">
        <v>6906.3149999999951</v>
      </c>
      <c r="K30" s="54">
        <v>6</v>
      </c>
      <c r="L30" s="52">
        <v>0.64820601851851845</v>
      </c>
      <c r="M30" s="53">
        <v>5604.9999999999909</v>
      </c>
      <c r="N30" s="54"/>
      <c r="O30" s="53">
        <v>0</v>
      </c>
      <c r="P30" s="54">
        <v>5565.7649999999912</v>
      </c>
      <c r="Q30" s="54">
        <v>1</v>
      </c>
      <c r="R30" s="54">
        <f t="shared" si="0"/>
        <v>7</v>
      </c>
      <c r="S30" s="54">
        <v>2</v>
      </c>
    </row>
    <row r="31" spans="1:19" x14ac:dyDescent="0.2">
      <c r="F31" s="18"/>
      <c r="G31" s="16"/>
      <c r="H31" s="17"/>
      <c r="I31" s="16"/>
      <c r="J31" s="17"/>
      <c r="K31" s="17"/>
      <c r="L31" s="18"/>
      <c r="M31" s="16"/>
      <c r="N31" s="17"/>
      <c r="O31" s="16"/>
      <c r="P31" s="17"/>
      <c r="Q31" s="17"/>
      <c r="R31" s="17"/>
      <c r="S31" s="17"/>
    </row>
    <row r="32" spans="1:19" x14ac:dyDescent="0.2">
      <c r="F32" s="18"/>
      <c r="G32" s="16"/>
      <c r="H32" s="17"/>
      <c r="I32" s="16"/>
      <c r="J32" s="17"/>
      <c r="K32" s="17"/>
      <c r="L32" s="18"/>
      <c r="M32" s="16"/>
      <c r="N32" s="17"/>
      <c r="O32" s="16"/>
      <c r="P32" s="17"/>
      <c r="Q32" s="17"/>
      <c r="R32" s="17"/>
      <c r="S32" s="17"/>
    </row>
    <row r="34" spans="1:19" x14ac:dyDescent="0.2">
      <c r="B34" s="26"/>
      <c r="C34" s="27"/>
    </row>
    <row r="35" spans="1:19" ht="13.5" thickBot="1" x14ac:dyDescent="0.25"/>
    <row r="36" spans="1:19" ht="16.5" thickBot="1" x14ac:dyDescent="0.3">
      <c r="B36" s="30" t="s">
        <v>81</v>
      </c>
      <c r="C36" s="15">
        <v>0.49305555555555558</v>
      </c>
      <c r="D36" s="45"/>
      <c r="E36" s="45"/>
      <c r="G36" s="43"/>
      <c r="H36" s="44"/>
      <c r="I36" s="43"/>
      <c r="J36" s="44"/>
      <c r="K36" s="44"/>
      <c r="L36" s="29" t="s">
        <v>82</v>
      </c>
      <c r="M36" s="31"/>
      <c r="N36" s="15">
        <v>0.59027777777777779</v>
      </c>
    </row>
    <row r="37" spans="1:19" ht="13.5" thickBot="1" x14ac:dyDescent="0.25"/>
    <row r="38" spans="1:19" ht="19.5" customHeight="1" thickBot="1" x14ac:dyDescent="0.35">
      <c r="B38" s="35"/>
      <c r="C38" s="34"/>
      <c r="D38" s="10"/>
      <c r="F38" s="64" t="s">
        <v>72</v>
      </c>
      <c r="G38" s="65"/>
      <c r="H38" s="65"/>
      <c r="I38" s="65"/>
      <c r="J38" s="65"/>
      <c r="K38" s="66"/>
      <c r="L38" s="64" t="s">
        <v>78</v>
      </c>
      <c r="M38" s="65"/>
      <c r="N38" s="65"/>
      <c r="O38" s="65"/>
      <c r="P38" s="65"/>
      <c r="Q38" s="66"/>
      <c r="R38" s="67" t="s">
        <v>79</v>
      </c>
      <c r="S38" s="69" t="s">
        <v>80</v>
      </c>
    </row>
    <row r="39" spans="1:19" ht="45" x14ac:dyDescent="0.2">
      <c r="A39" s="34"/>
      <c r="F39" s="46" t="s">
        <v>73</v>
      </c>
      <c r="G39" s="47" t="s">
        <v>74</v>
      </c>
      <c r="H39" s="46" t="s">
        <v>75</v>
      </c>
      <c r="I39" s="47" t="s">
        <v>74</v>
      </c>
      <c r="J39" s="46" t="s">
        <v>86</v>
      </c>
      <c r="K39" s="46" t="s">
        <v>87</v>
      </c>
      <c r="L39" s="46" t="s">
        <v>83</v>
      </c>
      <c r="M39" s="47" t="s">
        <v>74</v>
      </c>
      <c r="N39" s="46" t="s">
        <v>75</v>
      </c>
      <c r="O39" s="47" t="s">
        <v>74</v>
      </c>
      <c r="P39" s="46" t="s">
        <v>86</v>
      </c>
      <c r="Q39" s="46" t="s">
        <v>87</v>
      </c>
      <c r="R39" s="68"/>
      <c r="S39" s="70"/>
    </row>
    <row r="40" spans="1:19" ht="18.75" x14ac:dyDescent="0.2">
      <c r="A40" s="5"/>
      <c r="B40" s="7" t="s">
        <v>1</v>
      </c>
      <c r="C40" s="3" t="s">
        <v>2</v>
      </c>
      <c r="D40" s="6" t="s">
        <v>85</v>
      </c>
      <c r="E40" s="6"/>
      <c r="F40" s="48"/>
      <c r="G40" s="49"/>
      <c r="H40" s="48"/>
      <c r="I40" s="49"/>
      <c r="J40" s="48"/>
      <c r="K40" s="48"/>
      <c r="L40" s="48"/>
      <c r="M40" s="49"/>
      <c r="N40" s="48"/>
      <c r="O40" s="49"/>
      <c r="P40" s="48"/>
      <c r="Q40" s="48"/>
      <c r="R40" s="50"/>
      <c r="S40" s="51"/>
    </row>
    <row r="41" spans="1:19" x14ac:dyDescent="0.2">
      <c r="A41" s="3" t="s">
        <v>21</v>
      </c>
      <c r="B41" s="9" t="s">
        <v>61</v>
      </c>
      <c r="C41" s="2" t="s">
        <v>23</v>
      </c>
      <c r="D41" s="1">
        <v>0.94</v>
      </c>
      <c r="E41" s="1"/>
      <c r="F41" s="52">
        <v>0.55399305555555556</v>
      </c>
      <c r="G41" s="53">
        <v>5264.9999999999982</v>
      </c>
      <c r="H41" s="54"/>
      <c r="I41" s="53">
        <v>0</v>
      </c>
      <c r="J41" s="54">
        <v>4949.0999999999976</v>
      </c>
      <c r="K41" s="54">
        <v>5</v>
      </c>
      <c r="L41" s="52">
        <v>0.63905092592592594</v>
      </c>
      <c r="M41" s="53">
        <v>4214</v>
      </c>
      <c r="N41" s="54"/>
      <c r="O41" s="53">
        <v>0</v>
      </c>
      <c r="P41" s="54">
        <v>3961.16</v>
      </c>
      <c r="Q41" s="54">
        <v>2</v>
      </c>
      <c r="R41" s="54">
        <v>7</v>
      </c>
      <c r="S41" s="54">
        <v>2</v>
      </c>
    </row>
    <row r="42" spans="1:19" x14ac:dyDescent="0.2">
      <c r="A42" s="5"/>
      <c r="B42" s="9">
        <v>9311</v>
      </c>
      <c r="C42" s="2" t="s">
        <v>24</v>
      </c>
      <c r="D42" s="1">
        <v>0.89</v>
      </c>
      <c r="E42" s="1"/>
      <c r="F42" s="52">
        <v>0.55891203703703707</v>
      </c>
      <c r="G42" s="53">
        <v>5690.0000000000009</v>
      </c>
      <c r="H42" s="54"/>
      <c r="I42" s="53">
        <v>0</v>
      </c>
      <c r="J42" s="54">
        <v>5064.1000000000013</v>
      </c>
      <c r="K42" s="54">
        <v>6</v>
      </c>
      <c r="L42" s="52">
        <v>0.64210648148148153</v>
      </c>
      <c r="M42" s="53">
        <v>4478.0000000000027</v>
      </c>
      <c r="N42" s="54"/>
      <c r="O42" s="53">
        <v>0</v>
      </c>
      <c r="P42" s="54">
        <v>3985.4200000000023</v>
      </c>
      <c r="Q42" s="54">
        <v>4</v>
      </c>
      <c r="R42" s="54">
        <v>10</v>
      </c>
      <c r="S42" s="54">
        <v>5</v>
      </c>
    </row>
    <row r="43" spans="1:19" x14ac:dyDescent="0.2">
      <c r="A43" s="5"/>
      <c r="B43" s="9" t="s">
        <v>62</v>
      </c>
      <c r="C43" s="2" t="s">
        <v>25</v>
      </c>
      <c r="D43" s="1">
        <v>0.997</v>
      </c>
      <c r="E43" s="1"/>
      <c r="F43" s="52">
        <v>0.55898148148148141</v>
      </c>
      <c r="G43" s="53">
        <v>5695.9999999999918</v>
      </c>
      <c r="H43" s="54"/>
      <c r="I43" s="53">
        <v>0</v>
      </c>
      <c r="J43" s="54">
        <v>5678.9119999999921</v>
      </c>
      <c r="K43" s="54">
        <v>7</v>
      </c>
      <c r="L43" s="52">
        <v>0.63731481481481478</v>
      </c>
      <c r="M43" s="53">
        <v>4063.9999999999959</v>
      </c>
      <c r="N43" s="54"/>
      <c r="O43" s="53">
        <v>0</v>
      </c>
      <c r="P43" s="54">
        <v>4051.8079999999959</v>
      </c>
      <c r="Q43" s="54">
        <v>6</v>
      </c>
      <c r="R43" s="54">
        <v>13</v>
      </c>
      <c r="S43" s="54">
        <v>7</v>
      </c>
    </row>
    <row r="44" spans="1:19" x14ac:dyDescent="0.2">
      <c r="A44" s="5"/>
      <c r="B44" s="9" t="s">
        <v>63</v>
      </c>
      <c r="C44" s="2" t="s">
        <v>67</v>
      </c>
      <c r="D44" s="1">
        <v>0.93400000000000005</v>
      </c>
      <c r="E44" s="1"/>
      <c r="F44" s="52">
        <v>0.55099537037037039</v>
      </c>
      <c r="G44" s="53">
        <v>5005.9999999999991</v>
      </c>
      <c r="H44" s="54"/>
      <c r="I44" s="53">
        <v>0</v>
      </c>
      <c r="J44" s="54">
        <v>4675.6039999999994</v>
      </c>
      <c r="K44" s="54">
        <v>3</v>
      </c>
      <c r="L44" s="52">
        <v>0.640162037037037</v>
      </c>
      <c r="M44" s="53">
        <v>4309.9999999999955</v>
      </c>
      <c r="N44" s="54"/>
      <c r="O44" s="53">
        <v>0</v>
      </c>
      <c r="P44" s="54">
        <v>4025.5399999999959</v>
      </c>
      <c r="Q44" s="54">
        <v>5</v>
      </c>
      <c r="R44" s="54">
        <v>8</v>
      </c>
      <c r="S44" s="54">
        <v>4</v>
      </c>
    </row>
    <row r="45" spans="1:19" x14ac:dyDescent="0.2">
      <c r="A45" s="5"/>
      <c r="B45" s="9" t="s">
        <v>64</v>
      </c>
      <c r="C45" s="2" t="s">
        <v>26</v>
      </c>
      <c r="D45" s="1">
        <v>0.95299999999999996</v>
      </c>
      <c r="E45" s="1"/>
      <c r="F45" s="52">
        <v>0.54700231481481476</v>
      </c>
      <c r="G45" s="53">
        <v>4660.9999999999936</v>
      </c>
      <c r="H45" s="54"/>
      <c r="I45" s="53">
        <v>0</v>
      </c>
      <c r="J45" s="54">
        <v>4441.9329999999936</v>
      </c>
      <c r="K45" s="54">
        <v>1</v>
      </c>
      <c r="L45" s="52">
        <v>0.63472222222222219</v>
      </c>
      <c r="M45" s="53">
        <v>3839.9999999999959</v>
      </c>
      <c r="N45" s="54"/>
      <c r="O45" s="53">
        <v>0</v>
      </c>
      <c r="P45" s="54">
        <v>3659.5199999999959</v>
      </c>
      <c r="Q45" s="54">
        <v>9</v>
      </c>
      <c r="R45" s="54">
        <v>10</v>
      </c>
      <c r="S45" s="54">
        <v>5</v>
      </c>
    </row>
    <row r="46" spans="1:19" x14ac:dyDescent="0.2">
      <c r="A46" s="5"/>
      <c r="B46" s="9" t="s">
        <v>65</v>
      </c>
      <c r="C46" s="2" t="s">
        <v>68</v>
      </c>
      <c r="D46" s="1">
        <v>0.93</v>
      </c>
      <c r="E46" s="1"/>
      <c r="F46" s="52">
        <v>0.55049768518518516</v>
      </c>
      <c r="G46" s="53">
        <v>4962.9999999999955</v>
      </c>
      <c r="H46" s="54"/>
      <c r="I46" s="53">
        <v>0</v>
      </c>
      <c r="J46" s="54">
        <v>4615.5899999999956</v>
      </c>
      <c r="K46" s="54">
        <v>2</v>
      </c>
      <c r="L46" s="52">
        <v>0.63783564814814808</v>
      </c>
      <c r="M46" s="53">
        <v>4108.9999999999936</v>
      </c>
      <c r="N46" s="54"/>
      <c r="O46" s="53">
        <v>0</v>
      </c>
      <c r="P46" s="54">
        <v>3821.3699999999944</v>
      </c>
      <c r="Q46" s="54">
        <v>1</v>
      </c>
      <c r="R46" s="54">
        <v>3</v>
      </c>
      <c r="S46" s="54">
        <v>1</v>
      </c>
    </row>
    <row r="47" spans="1:19" x14ac:dyDescent="0.2">
      <c r="A47" s="5"/>
      <c r="B47" s="9" t="s">
        <v>66</v>
      </c>
      <c r="C47" s="2" t="s">
        <v>22</v>
      </c>
      <c r="D47" s="1">
        <v>0.93600000000000005</v>
      </c>
      <c r="E47" s="1"/>
      <c r="F47" s="52">
        <v>0.5536226851851852</v>
      </c>
      <c r="G47" s="53">
        <v>5232.9999999999991</v>
      </c>
      <c r="H47" s="54"/>
      <c r="I47" s="53">
        <v>0</v>
      </c>
      <c r="J47" s="54">
        <v>4898.0879999999997</v>
      </c>
      <c r="K47" s="54">
        <v>4</v>
      </c>
      <c r="L47" s="52">
        <v>0.63932870370370376</v>
      </c>
      <c r="M47" s="53">
        <v>4238.0000000000036</v>
      </c>
      <c r="N47" s="54"/>
      <c r="O47" s="53">
        <v>0</v>
      </c>
      <c r="P47" s="54">
        <v>3966.7680000000037</v>
      </c>
      <c r="Q47" s="54">
        <v>3</v>
      </c>
      <c r="R47" s="54">
        <v>7</v>
      </c>
      <c r="S47" s="54">
        <v>2</v>
      </c>
    </row>
    <row r="48" spans="1:19" x14ac:dyDescent="0.2">
      <c r="B48" s="26"/>
      <c r="C48" s="27"/>
      <c r="D48" s="23"/>
      <c r="E48" s="23"/>
      <c r="F48" s="18"/>
      <c r="G48" s="16"/>
      <c r="H48" s="17"/>
      <c r="I48" s="16"/>
      <c r="J48" s="17"/>
      <c r="K48" s="17"/>
      <c r="L48" s="18"/>
      <c r="M48" s="16"/>
      <c r="N48" s="17"/>
      <c r="O48" s="16"/>
      <c r="P48" s="17"/>
      <c r="Q48" s="17"/>
      <c r="R48" s="17"/>
      <c r="S48" s="17"/>
    </row>
    <row r="49" spans="1:19" x14ac:dyDescent="0.2">
      <c r="B49" s="26"/>
      <c r="C49" s="27"/>
      <c r="D49" s="23"/>
      <c r="E49" s="23"/>
      <c r="F49" s="18"/>
      <c r="G49" s="16"/>
      <c r="H49" s="17"/>
      <c r="I49" s="16"/>
      <c r="J49" s="17"/>
      <c r="K49" s="17"/>
      <c r="L49" s="18"/>
      <c r="M49" s="16"/>
      <c r="N49" s="17"/>
      <c r="O49" s="16"/>
      <c r="P49" s="17"/>
      <c r="Q49" s="17"/>
      <c r="R49" s="17"/>
      <c r="S49" s="17"/>
    </row>
    <row r="54" spans="1:19" ht="16.5" thickBot="1" x14ac:dyDescent="0.3">
      <c r="B54" s="39" t="s">
        <v>84</v>
      </c>
      <c r="C54" s="22" t="s">
        <v>84</v>
      </c>
      <c r="D54" s="23"/>
      <c r="E54" s="23"/>
      <c r="G54" s="16"/>
      <c r="H54" s="17"/>
      <c r="I54" s="16"/>
      <c r="J54" s="17"/>
      <c r="K54" s="17"/>
      <c r="L54" s="39"/>
      <c r="M54" s="39"/>
      <c r="N54" s="40"/>
    </row>
    <row r="55" spans="1:19" ht="16.5" thickBot="1" x14ac:dyDescent="0.3">
      <c r="B55" s="30" t="s">
        <v>81</v>
      </c>
      <c r="C55" s="15">
        <v>0.49652777777777773</v>
      </c>
      <c r="L55" s="29" t="s">
        <v>82</v>
      </c>
      <c r="M55" s="31"/>
      <c r="N55" s="15">
        <v>0.59375</v>
      </c>
    </row>
    <row r="56" spans="1:19" ht="13.5" thickBot="1" x14ac:dyDescent="0.25"/>
    <row r="57" spans="1:19" ht="19.5" customHeight="1" thickBot="1" x14ac:dyDescent="0.35">
      <c r="F57" s="64" t="s">
        <v>72</v>
      </c>
      <c r="G57" s="65"/>
      <c r="H57" s="65"/>
      <c r="I57" s="65"/>
      <c r="J57" s="65"/>
      <c r="K57" s="66"/>
      <c r="L57" s="64" t="s">
        <v>78</v>
      </c>
      <c r="M57" s="65"/>
      <c r="N57" s="65"/>
      <c r="O57" s="65"/>
      <c r="P57" s="65"/>
      <c r="Q57" s="66"/>
      <c r="R57" s="67" t="s">
        <v>79</v>
      </c>
      <c r="S57" s="69" t="s">
        <v>80</v>
      </c>
    </row>
    <row r="58" spans="1:19" ht="45" x14ac:dyDescent="0.2">
      <c r="F58" s="46" t="s">
        <v>73</v>
      </c>
      <c r="G58" s="47" t="s">
        <v>74</v>
      </c>
      <c r="H58" s="46" t="s">
        <v>75</v>
      </c>
      <c r="I58" s="47" t="s">
        <v>74</v>
      </c>
      <c r="J58" s="46" t="s">
        <v>86</v>
      </c>
      <c r="K58" s="46" t="s">
        <v>87</v>
      </c>
      <c r="L58" s="46" t="s">
        <v>83</v>
      </c>
      <c r="M58" s="47" t="s">
        <v>74</v>
      </c>
      <c r="N58" s="46" t="s">
        <v>75</v>
      </c>
      <c r="O58" s="47" t="s">
        <v>74</v>
      </c>
      <c r="P58" s="46" t="s">
        <v>86</v>
      </c>
      <c r="Q58" s="46" t="s">
        <v>87</v>
      </c>
      <c r="R58" s="68"/>
      <c r="S58" s="70"/>
    </row>
    <row r="59" spans="1:19" ht="18.75" x14ac:dyDescent="0.2">
      <c r="A59" s="5"/>
      <c r="B59" s="7" t="s">
        <v>1</v>
      </c>
      <c r="C59" s="3" t="s">
        <v>2</v>
      </c>
      <c r="D59" s="8"/>
      <c r="E59" s="6"/>
      <c r="F59" s="48"/>
      <c r="G59" s="49"/>
      <c r="H59" s="48"/>
      <c r="I59" s="49"/>
      <c r="J59" s="48"/>
      <c r="K59" s="48"/>
      <c r="L59" s="48"/>
      <c r="M59" s="49"/>
      <c r="N59" s="48"/>
      <c r="O59" s="49"/>
      <c r="P59" s="48"/>
      <c r="Q59" s="48"/>
      <c r="R59" s="50"/>
      <c r="S59" s="51"/>
    </row>
    <row r="60" spans="1:19" x14ac:dyDescent="0.2">
      <c r="A60" s="3" t="s">
        <v>33</v>
      </c>
      <c r="B60" s="4"/>
      <c r="C60" s="5"/>
      <c r="D60" s="6" t="s">
        <v>85</v>
      </c>
      <c r="E60" s="6"/>
      <c r="F60" s="6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x14ac:dyDescent="0.2">
      <c r="A61" s="5"/>
      <c r="B61" s="4">
        <v>7500</v>
      </c>
      <c r="C61" s="5" t="s">
        <v>34</v>
      </c>
      <c r="D61" s="6">
        <v>0.92600000000000005</v>
      </c>
      <c r="E61" s="6"/>
      <c r="F61" s="52">
        <v>0.55092592592592593</v>
      </c>
      <c r="G61" s="53">
        <v>4700.0000000000036</v>
      </c>
      <c r="H61" s="54"/>
      <c r="I61" s="53">
        <v>0</v>
      </c>
      <c r="J61" s="54">
        <v>4352.2000000000035</v>
      </c>
      <c r="K61" s="54">
        <v>8</v>
      </c>
      <c r="L61" s="52">
        <v>0.64799768518518519</v>
      </c>
      <c r="M61" s="53">
        <v>4687</v>
      </c>
      <c r="N61" s="54"/>
      <c r="O61" s="53">
        <v>0</v>
      </c>
      <c r="P61" s="54">
        <v>4340.1620000000003</v>
      </c>
      <c r="Q61" s="54">
        <v>8</v>
      </c>
      <c r="R61" s="54">
        <v>16</v>
      </c>
      <c r="S61" s="54">
        <v>8</v>
      </c>
    </row>
    <row r="62" spans="1:19" x14ac:dyDescent="0.2">
      <c r="A62" s="5"/>
      <c r="B62" s="4">
        <v>8069</v>
      </c>
      <c r="C62" s="5" t="s">
        <v>35</v>
      </c>
      <c r="D62" s="6">
        <v>0.86099999999999999</v>
      </c>
      <c r="E62" s="6"/>
      <c r="F62" s="52">
        <v>0.55177083333333332</v>
      </c>
      <c r="G62" s="53">
        <v>4773.0000000000027</v>
      </c>
      <c r="H62" s="54"/>
      <c r="I62" s="53">
        <v>0</v>
      </c>
      <c r="J62" s="54">
        <v>4109.5530000000026</v>
      </c>
      <c r="K62" s="54">
        <v>7</v>
      </c>
      <c r="L62" s="52">
        <v>0.65114583333333331</v>
      </c>
      <c r="M62" s="53">
        <v>4958.9999999999982</v>
      </c>
      <c r="N62" s="54"/>
      <c r="O62" s="53">
        <v>0</v>
      </c>
      <c r="P62" s="54">
        <v>4269.6989999999987</v>
      </c>
      <c r="Q62" s="54">
        <v>6</v>
      </c>
      <c r="R62" s="54">
        <v>13</v>
      </c>
      <c r="S62" s="54">
        <v>7</v>
      </c>
    </row>
    <row r="63" spans="1:19" x14ac:dyDescent="0.2">
      <c r="A63" s="5"/>
      <c r="B63" s="4">
        <v>246</v>
      </c>
      <c r="C63" s="5" t="s">
        <v>36</v>
      </c>
      <c r="D63" s="6">
        <v>0.83899999999999997</v>
      </c>
      <c r="E63" s="6"/>
      <c r="F63" s="52">
        <v>0.55160879629629633</v>
      </c>
      <c r="G63" s="53">
        <v>4759.0000000000073</v>
      </c>
      <c r="H63" s="54"/>
      <c r="I63" s="53">
        <v>0</v>
      </c>
      <c r="J63" s="54">
        <v>3992.8010000000058</v>
      </c>
      <c r="K63" s="54">
        <v>5</v>
      </c>
      <c r="L63" s="52">
        <v>0.65349537037037042</v>
      </c>
      <c r="M63" s="53">
        <v>5162.0000000000045</v>
      </c>
      <c r="N63" s="54"/>
      <c r="O63" s="53">
        <v>0</v>
      </c>
      <c r="P63" s="54">
        <v>4330.9180000000033</v>
      </c>
      <c r="Q63" s="54">
        <v>7</v>
      </c>
      <c r="R63" s="54">
        <v>12</v>
      </c>
      <c r="S63" s="54">
        <v>6</v>
      </c>
    </row>
    <row r="64" spans="1:19" x14ac:dyDescent="0.2">
      <c r="A64" s="5"/>
      <c r="B64" s="4">
        <v>851</v>
      </c>
      <c r="C64" s="5" t="s">
        <v>37</v>
      </c>
      <c r="D64" s="6">
        <v>0.86899999999999999</v>
      </c>
      <c r="E64" s="6"/>
      <c r="F64" s="52">
        <v>0.54672453703703705</v>
      </c>
      <c r="G64" s="53">
        <v>4337.0000000000045</v>
      </c>
      <c r="H64" s="54"/>
      <c r="I64" s="53">
        <v>0</v>
      </c>
      <c r="J64" s="54">
        <v>3768.8530000000037</v>
      </c>
      <c r="K64" s="54">
        <v>4</v>
      </c>
      <c r="L64" s="52">
        <v>0.64695601851851847</v>
      </c>
      <c r="M64" s="53">
        <v>4596.9999999999964</v>
      </c>
      <c r="N64" s="54"/>
      <c r="O64" s="53">
        <v>0</v>
      </c>
      <c r="P64" s="54">
        <v>3994.7929999999969</v>
      </c>
      <c r="Q64" s="54">
        <v>3</v>
      </c>
      <c r="R64" s="54">
        <v>7</v>
      </c>
      <c r="S64" s="54">
        <v>4</v>
      </c>
    </row>
    <row r="65" spans="1:19" x14ac:dyDescent="0.2">
      <c r="A65" s="5"/>
      <c r="B65" s="4">
        <v>8245</v>
      </c>
      <c r="C65" s="5" t="s">
        <v>38</v>
      </c>
      <c r="D65" s="6">
        <v>0.86899999999999999</v>
      </c>
      <c r="E65" s="6"/>
      <c r="F65" s="52">
        <v>0.54994212962962963</v>
      </c>
      <c r="G65" s="53">
        <v>4615.0000000000036</v>
      </c>
      <c r="H65" s="54"/>
      <c r="I65" s="53">
        <v>0</v>
      </c>
      <c r="J65" s="54">
        <v>4010.4350000000031</v>
      </c>
      <c r="K65" s="54">
        <v>6</v>
      </c>
      <c r="L65" s="52">
        <v>0.65021990740740743</v>
      </c>
      <c r="M65" s="53">
        <v>4879.0000000000018</v>
      </c>
      <c r="N65" s="54"/>
      <c r="O65" s="53">
        <v>0</v>
      </c>
      <c r="P65" s="54">
        <v>4239.8510000000015</v>
      </c>
      <c r="Q65" s="54">
        <v>5</v>
      </c>
      <c r="R65" s="54">
        <v>11</v>
      </c>
      <c r="S65" s="54">
        <v>5</v>
      </c>
    </row>
    <row r="66" spans="1:19" x14ac:dyDescent="0.2">
      <c r="A66" s="5"/>
      <c r="B66" s="4">
        <v>8709</v>
      </c>
      <c r="C66" s="5" t="s">
        <v>39</v>
      </c>
      <c r="D66" s="6">
        <v>0.96599999999999997</v>
      </c>
      <c r="E66" s="6"/>
      <c r="F66" s="52">
        <v>0.54096064814814815</v>
      </c>
      <c r="G66" s="53">
        <v>3839.0000000000036</v>
      </c>
      <c r="H66" s="54"/>
      <c r="I66" s="53">
        <v>0</v>
      </c>
      <c r="J66" s="54">
        <v>3708.4740000000033</v>
      </c>
      <c r="K66" s="54">
        <v>3</v>
      </c>
      <c r="L66" s="52">
        <v>0.6408449074074074</v>
      </c>
      <c r="M66" s="53">
        <v>4069</v>
      </c>
      <c r="N66" s="54"/>
      <c r="O66" s="53">
        <v>0</v>
      </c>
      <c r="P66" s="54">
        <v>3930.654</v>
      </c>
      <c r="Q66" s="54">
        <v>2</v>
      </c>
      <c r="R66" s="54">
        <v>5</v>
      </c>
      <c r="S66" s="54">
        <v>2</v>
      </c>
    </row>
    <row r="67" spans="1:19" x14ac:dyDescent="0.2">
      <c r="A67" s="5"/>
      <c r="B67" s="4">
        <v>508</v>
      </c>
      <c r="C67" s="5" t="s">
        <v>40</v>
      </c>
      <c r="D67" s="6">
        <v>0.97799999999999998</v>
      </c>
      <c r="E67" s="6"/>
      <c r="F67" s="52">
        <v>0.53638888888888892</v>
      </c>
      <c r="G67" s="53">
        <v>3444.0000000000059</v>
      </c>
      <c r="H67" s="54"/>
      <c r="I67" s="53">
        <v>0</v>
      </c>
      <c r="J67" s="54">
        <v>3368.2320000000059</v>
      </c>
      <c r="K67" s="54">
        <v>1</v>
      </c>
      <c r="L67" s="52">
        <v>0.63966435185185189</v>
      </c>
      <c r="M67" s="53">
        <v>3967.0000000000032</v>
      </c>
      <c r="N67" s="54"/>
      <c r="O67" s="53">
        <v>0</v>
      </c>
      <c r="P67" s="54">
        <v>3879.7260000000028</v>
      </c>
      <c r="Q67" s="54">
        <v>1</v>
      </c>
      <c r="R67" s="54">
        <v>2</v>
      </c>
      <c r="S67" s="54">
        <v>1</v>
      </c>
    </row>
    <row r="68" spans="1:19" x14ac:dyDescent="0.2">
      <c r="A68" s="5"/>
      <c r="B68" s="4">
        <v>9186</v>
      </c>
      <c r="C68" s="5" t="s">
        <v>41</v>
      </c>
      <c r="D68" s="6">
        <v>0.97799999999999998</v>
      </c>
      <c r="E68" s="6"/>
      <c r="F68" s="52">
        <v>0.53839120370370364</v>
      </c>
      <c r="G68" s="53">
        <v>3616.9999999999977</v>
      </c>
      <c r="H68" s="54"/>
      <c r="I68" s="53">
        <v>0</v>
      </c>
      <c r="J68" s="54">
        <v>3537.4259999999977</v>
      </c>
      <c r="K68" s="54">
        <v>2</v>
      </c>
      <c r="L68" s="52">
        <v>0.64359953703703698</v>
      </c>
      <c r="M68" s="53">
        <v>4306.9999999999955</v>
      </c>
      <c r="N68" s="54"/>
      <c r="O68" s="53">
        <v>0</v>
      </c>
      <c r="P68" s="54">
        <v>4212.2459999999955</v>
      </c>
      <c r="Q68" s="54">
        <v>4</v>
      </c>
      <c r="R68" s="54">
        <v>6</v>
      </c>
      <c r="S68" s="5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Course A IRC</vt:lpstr>
      <vt:lpstr>Course A ECHO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Hayes</dc:creator>
  <cp:lastModifiedBy>John Hayes</cp:lastModifiedBy>
  <dcterms:created xsi:type="dcterms:W3CDTF">2015-06-12T20:23:58Z</dcterms:created>
  <dcterms:modified xsi:type="dcterms:W3CDTF">2015-06-13T17:25:49Z</dcterms:modified>
</cp:coreProperties>
</file>